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學業\IENA\"/>
    </mc:Choice>
  </mc:AlternateContent>
  <bookViews>
    <workbookView xWindow="930" yWindow="0" windowWidth="20490" windowHeight="7710" activeTab="1"/>
  </bookViews>
  <sheets>
    <sheet name="總表" sheetId="11" r:id="rId1"/>
    <sheet name="103學年度結算" sheetId="18" r:id="rId2"/>
    <sheet name="P&amp;VP" sheetId="4" r:id="rId3"/>
    <sheet name="SCORE" sheetId="6" r:id="rId4"/>
    <sheet name="SCOPE" sheetId="15" r:id="rId5"/>
    <sheet name="SCORA" sheetId="7" r:id="rId6"/>
    <sheet name="SCOME" sheetId="8" r:id="rId7"/>
    <sheet name="SCOPH" sheetId="9" r:id="rId8"/>
    <sheet name="CCRD" sheetId="16" r:id="rId9"/>
    <sheet name="SCORP" sheetId="14" r:id="rId10"/>
    <sheet name="AMSA" sheetId="10" r:id="rId11"/>
    <sheet name="IENA" sheetId="12" r:id="rId12"/>
  </sheets>
  <calcPr calcId="162913"/>
</workbook>
</file>

<file path=xl/calcChain.xml><?xml version="1.0" encoding="utf-8"?>
<calcChain xmlns="http://schemas.openxmlformats.org/spreadsheetml/2006/main">
  <c r="G3" i="18" l="1"/>
  <c r="G4" i="18" s="1"/>
  <c r="G5" i="18" s="1"/>
  <c r="G6" i="18" s="1"/>
  <c r="G7" i="18" s="1"/>
  <c r="G8" i="18" s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D6" i="11" l="1"/>
  <c r="D13" i="11"/>
  <c r="D50" i="11"/>
  <c r="D63" i="11"/>
  <c r="D77" i="11"/>
  <c r="D26" i="11"/>
  <c r="D32" i="11"/>
  <c r="D39" i="11"/>
  <c r="D45" i="11"/>
  <c r="F12" i="11"/>
  <c r="D60" i="11"/>
  <c r="D19" i="11"/>
  <c r="C50" i="11"/>
  <c r="C2" i="16"/>
  <c r="C2" i="6"/>
  <c r="C6" i="11"/>
  <c r="C2" i="14"/>
  <c r="C13" i="11" l="1"/>
  <c r="C2" i="15"/>
  <c r="C2" i="12" l="1"/>
  <c r="C39" i="11"/>
  <c r="C60" i="11"/>
  <c r="C63" i="11"/>
  <c r="C45" i="11"/>
  <c r="C32" i="11"/>
  <c r="C26" i="11"/>
  <c r="C19" i="11"/>
  <c r="C3" i="11"/>
  <c r="D3" i="11"/>
  <c r="C73" i="11" l="1"/>
  <c r="C2" i="10"/>
  <c r="C2" i="9"/>
  <c r="C2" i="8"/>
  <c r="C2" i="7"/>
  <c r="D73" i="11" l="1"/>
  <c r="C2" i="4"/>
</calcChain>
</file>

<file path=xl/sharedStrings.xml><?xml version="1.0" encoding="utf-8"?>
<sst xmlns="http://schemas.openxmlformats.org/spreadsheetml/2006/main" count="267" uniqueCount="197">
  <si>
    <r>
      <rPr>
        <b/>
        <sz val="14"/>
        <color indexed="8"/>
        <rFont val="標楷體"/>
        <family val="4"/>
        <charset val="136"/>
      </rPr>
      <t>總預算</t>
    </r>
  </si>
  <si>
    <r>
      <rPr>
        <b/>
        <sz val="14"/>
        <color indexed="8"/>
        <rFont val="標楷體"/>
        <family val="4"/>
        <charset val="136"/>
      </rPr>
      <t>備註</t>
    </r>
    <phoneticPr fontId="6" type="noConversion"/>
  </si>
  <si>
    <r>
      <rPr>
        <sz val="20"/>
        <color indexed="8"/>
        <rFont val="標楷體"/>
        <family val="4"/>
        <charset val="136"/>
      </rPr>
      <t>國防醫學系系學會會長副會長</t>
    </r>
    <r>
      <rPr>
        <sz val="20"/>
        <color indexed="8"/>
        <rFont val="Times New Roman"/>
        <family val="1"/>
      </rPr>
      <t>NDMC-MSC-P&amp;VP</t>
    </r>
    <phoneticPr fontId="6" type="noConversion"/>
  </si>
  <si>
    <t>總預算3750</t>
    <phoneticPr fontId="5" type="noConversion"/>
  </si>
  <si>
    <r>
      <rPr>
        <b/>
        <sz val="14"/>
        <color indexed="8"/>
        <rFont val="標楷體"/>
        <family val="4"/>
        <charset val="136"/>
      </rPr>
      <t>備註</t>
    </r>
    <phoneticPr fontId="6" type="noConversion"/>
  </si>
  <si>
    <t>迎新</t>
    <phoneticPr fontId="5" type="noConversion"/>
  </si>
  <si>
    <t>海報印刷</t>
    <phoneticPr fontId="5" type="noConversion"/>
  </si>
  <si>
    <t>粉紅日(FREE HUG)</t>
    <phoneticPr fontId="5" type="noConversion"/>
  </si>
  <si>
    <t>同儕教育</t>
    <phoneticPr fontId="5" type="noConversion"/>
  </si>
  <si>
    <t>彩虹計畫</t>
    <phoneticPr fontId="5" type="noConversion"/>
  </si>
  <si>
    <r>
      <rPr>
        <sz val="20"/>
        <color indexed="8"/>
        <rFont val="標楷體"/>
        <family val="4"/>
        <charset val="136"/>
      </rPr>
      <t>國防醫學系系學會醫學教育部</t>
    </r>
    <r>
      <rPr>
        <sz val="20"/>
        <color indexed="8"/>
        <rFont val="Times New Roman"/>
        <family val="1"/>
      </rPr>
      <t>NDMC-MSC-SCOME</t>
    </r>
    <phoneticPr fontId="6" type="noConversion"/>
  </si>
  <si>
    <t>追蹤自評</t>
    <phoneticPr fontId="5" type="noConversion"/>
  </si>
  <si>
    <t>分享會</t>
    <phoneticPr fontId="5" type="noConversion"/>
  </si>
  <si>
    <t>模組課程自評</t>
    <phoneticPr fontId="5" type="noConversion"/>
  </si>
  <si>
    <t>NM交通費</t>
    <phoneticPr fontId="5" type="noConversion"/>
  </si>
  <si>
    <t>教授便當費</t>
    <phoneticPr fontId="5" type="noConversion"/>
  </si>
  <si>
    <r>
      <rPr>
        <sz val="20"/>
        <color indexed="8"/>
        <rFont val="標楷體"/>
        <family val="4"/>
        <charset val="136"/>
      </rPr>
      <t>國防醫學系系學會公共衛生部</t>
    </r>
    <r>
      <rPr>
        <sz val="20"/>
        <color indexed="8"/>
        <rFont val="Times New Roman"/>
        <family val="1"/>
      </rPr>
      <t>NDMC-MSC-SCOPH</t>
    </r>
    <phoneticPr fontId="6" type="noConversion"/>
  </si>
  <si>
    <t>Green TBH</t>
  </si>
  <si>
    <t>世界糖尿病日</t>
  </si>
  <si>
    <t>世界地球日擺攤</t>
    <phoneticPr fontId="5" type="noConversion"/>
  </si>
  <si>
    <t>環保傳情</t>
  </si>
  <si>
    <t>口述歷史</t>
  </si>
  <si>
    <r>
      <rPr>
        <sz val="20"/>
        <color indexed="8"/>
        <rFont val="標楷體"/>
        <family val="4"/>
        <charset val="136"/>
      </rPr>
      <t>國防醫學系系學會性健康推廣部</t>
    </r>
    <r>
      <rPr>
        <sz val="20"/>
        <color indexed="8"/>
        <rFont val="Times New Roman"/>
        <family val="1"/>
      </rPr>
      <t>NDMC-MSC-SCORA</t>
    </r>
    <phoneticPr fontId="6" type="noConversion"/>
  </si>
  <si>
    <r>
      <rPr>
        <sz val="20"/>
        <color indexed="8"/>
        <rFont val="標楷體"/>
        <family val="4"/>
        <charset val="136"/>
      </rPr>
      <t>國防醫學系系學會實驗交換部</t>
    </r>
    <r>
      <rPr>
        <sz val="20"/>
        <color indexed="8"/>
        <rFont val="Times New Roman"/>
        <family val="1"/>
      </rPr>
      <t>NDMC-MSC-SCORE</t>
    </r>
    <phoneticPr fontId="6" type="noConversion"/>
  </si>
  <si>
    <t>影印費</t>
    <phoneticPr fontId="5" type="noConversion"/>
  </si>
  <si>
    <t>各項活動</t>
    <phoneticPr fontId="5" type="noConversion"/>
  </si>
  <si>
    <t>問卷印刷1000,小組訪談1000(200*5次)</t>
    <phoneticPr fontId="5" type="noConversion"/>
  </si>
  <si>
    <t>茶點400*6次</t>
    <phoneticPr fontId="5" type="noConversion"/>
  </si>
  <si>
    <t>問卷印刷1000,小組訪談600(200*3次)</t>
    <phoneticPr fontId="5" type="noConversion"/>
  </si>
  <si>
    <r>
      <t>300*6</t>
    </r>
    <r>
      <rPr>
        <sz val="12"/>
        <rFont val="標楷體"/>
        <family val="4"/>
        <charset val="136"/>
      </rPr>
      <t>次</t>
    </r>
    <phoneticPr fontId="5" type="noConversion"/>
  </si>
  <si>
    <t>美工材料費1000,獎品費500</t>
    <phoneticPr fontId="5" type="noConversion"/>
  </si>
  <si>
    <t>國防醫學院亞洲醫學生聯合會 NDMC-MSC-AMSA</t>
    <phoneticPr fontId="6" type="noConversion"/>
  </si>
  <si>
    <t>25元*(16+2)人</t>
    <phoneticPr fontId="5" type="noConversion"/>
  </si>
  <si>
    <t>25元*(12+2)人</t>
    <phoneticPr fontId="5" type="noConversion"/>
  </si>
  <si>
    <t>25元*(10+1)人</t>
    <phoneticPr fontId="5" type="noConversion"/>
  </si>
  <si>
    <t>迎新</t>
    <phoneticPr fontId="5" type="noConversion"/>
  </si>
  <si>
    <t>與SCOPE聯合迎新25元*(22+4)人</t>
    <phoneticPr fontId="5" type="noConversion"/>
  </si>
  <si>
    <t>宣傳快閃道具200,園遊會布置攤位300</t>
    <phoneticPr fontId="5" type="noConversion"/>
  </si>
  <si>
    <t>NM交通費</t>
    <phoneticPr fontId="5" type="noConversion"/>
  </si>
  <si>
    <t>系代大會交通費</t>
    <phoneticPr fontId="5" type="noConversion"/>
  </si>
  <si>
    <t>迎新</t>
    <phoneticPr fontId="5" type="noConversion"/>
  </si>
  <si>
    <t>學術比賽觀摩</t>
    <phoneticPr fontId="5" type="noConversion"/>
  </si>
  <si>
    <t>12/7.8 EAMSC培訓營</t>
    <phoneticPr fontId="5" type="noConversion"/>
  </si>
  <si>
    <t>25元*(18+2)人</t>
    <phoneticPr fontId="5" type="noConversion"/>
  </si>
  <si>
    <t>60元*10人</t>
    <phoneticPr fontId="5" type="noConversion"/>
  </si>
  <si>
    <t>學術比賽參賽</t>
    <phoneticPr fontId="5" type="noConversion"/>
  </si>
  <si>
    <t>60元*4人</t>
    <phoneticPr fontId="5" type="noConversion"/>
  </si>
  <si>
    <r>
      <t>400元*3</t>
    </r>
    <r>
      <rPr>
        <sz val="12"/>
        <rFont val="標楷體"/>
        <family val="4"/>
        <charset val="136"/>
      </rPr>
      <t>次</t>
    </r>
    <phoneticPr fontId="5" type="noConversion"/>
  </si>
  <si>
    <t>預計支出</t>
    <phoneticPr fontId="6" type="noConversion"/>
  </si>
  <si>
    <t>實際支出</t>
    <phoneticPr fontId="6" type="noConversion"/>
  </si>
  <si>
    <r>
      <t>2013-2014</t>
    </r>
    <r>
      <rPr>
        <sz val="20"/>
        <color indexed="8"/>
        <rFont val="標楷體"/>
        <family val="4"/>
        <charset val="136"/>
      </rPr>
      <t>國防醫學系系學會預算總表</t>
    </r>
    <phoneticPr fontId="6" type="noConversion"/>
  </si>
  <si>
    <t>SCORE</t>
    <phoneticPr fontId="6" type="noConversion"/>
  </si>
  <si>
    <t>SCOPE</t>
    <phoneticPr fontId="6" type="noConversion"/>
  </si>
  <si>
    <t>SCORA</t>
    <phoneticPr fontId="6" type="noConversion"/>
  </si>
  <si>
    <t>P&amp;VP</t>
    <phoneticPr fontId="6" type="noConversion"/>
  </si>
  <si>
    <t>系代大會交通費</t>
    <phoneticPr fontId="5" type="noConversion"/>
  </si>
  <si>
    <t>迎新</t>
    <phoneticPr fontId="5" type="noConversion"/>
  </si>
  <si>
    <t>教授便當費</t>
    <phoneticPr fontId="5" type="noConversion"/>
  </si>
  <si>
    <t>影印費</t>
    <phoneticPr fontId="5" type="noConversion"/>
  </si>
  <si>
    <t>NM交通費</t>
    <phoneticPr fontId="5" type="noConversion"/>
  </si>
  <si>
    <t>迎新</t>
    <phoneticPr fontId="5" type="noConversion"/>
  </si>
  <si>
    <t>海報印刷</t>
    <phoneticPr fontId="5" type="noConversion"/>
  </si>
  <si>
    <t>粉紅日(FREE HUG)</t>
    <phoneticPr fontId="5" type="noConversion"/>
  </si>
  <si>
    <t>同儕教育</t>
    <phoneticPr fontId="5" type="noConversion"/>
  </si>
  <si>
    <t>彩虹計畫</t>
    <phoneticPr fontId="5" type="noConversion"/>
  </si>
  <si>
    <t>SCOME</t>
    <phoneticPr fontId="6" type="noConversion"/>
  </si>
  <si>
    <t>SCOPH</t>
    <phoneticPr fontId="6" type="noConversion"/>
  </si>
  <si>
    <t>SCORP</t>
    <phoneticPr fontId="6" type="noConversion"/>
  </si>
  <si>
    <t>AMSA</t>
    <phoneticPr fontId="6" type="noConversion"/>
  </si>
  <si>
    <t>CCRD</t>
    <phoneticPr fontId="6" type="noConversion"/>
  </si>
  <si>
    <t>IENA</t>
    <phoneticPr fontId="6" type="noConversion"/>
  </si>
  <si>
    <t>學術比賽觀摩</t>
    <phoneticPr fontId="5" type="noConversion"/>
  </si>
  <si>
    <t>學術比賽參賽</t>
    <phoneticPr fontId="5" type="noConversion"/>
  </si>
  <si>
    <t>12/7.8 EAMSC培訓營</t>
    <phoneticPr fontId="5" type="noConversion"/>
  </si>
  <si>
    <t>影印費</t>
    <phoneticPr fontId="5" type="noConversion"/>
  </si>
  <si>
    <t>公文</t>
    <phoneticPr fontId="5" type="noConversion"/>
  </si>
  <si>
    <t>其他</t>
    <phoneticPr fontId="6" type="noConversion"/>
  </si>
  <si>
    <t>台灣醫學生聯合會會費</t>
    <phoneticPr fontId="5" type="noConversion"/>
  </si>
  <si>
    <t>到國高中宣導,道具費500,雜支(獎品,文宣...)300</t>
    <phoneticPr fontId="5" type="noConversion"/>
  </si>
  <si>
    <t>印刷製作費2000,雜支(獎品,文宣...)300</t>
    <phoneticPr fontId="5" type="noConversion"/>
  </si>
  <si>
    <t>院慶攤位成本</t>
    <phoneticPr fontId="5" type="noConversion"/>
  </si>
  <si>
    <t>國防醫學系系學會網路管理部NDMC-MSC-IENA</t>
    <phoneticPr fontId="6" type="noConversion"/>
  </si>
  <si>
    <t>25元*(5+1)人</t>
    <phoneticPr fontId="5" type="noConversion"/>
  </si>
  <si>
    <t>FB page promotion</t>
    <phoneticPr fontId="5" type="noConversion"/>
  </si>
  <si>
    <t>網路維持費</t>
    <phoneticPr fontId="5" type="noConversion"/>
  </si>
  <si>
    <t>網路維持費</t>
    <phoneticPr fontId="5" type="noConversion"/>
  </si>
  <si>
    <t>參訪老人院用具</t>
  </si>
  <si>
    <r>
      <rPr>
        <sz val="20"/>
        <color indexed="8"/>
        <rFont val="標楷體"/>
        <family val="4"/>
        <charset val="136"/>
      </rPr>
      <t>國防醫學系系學會人權和平部</t>
    </r>
    <r>
      <rPr>
        <sz val="20"/>
        <color indexed="8"/>
        <rFont val="Times New Roman"/>
        <family val="1"/>
      </rPr>
      <t>NDMC-MSC-SCORP</t>
    </r>
    <phoneticPr fontId="6" type="noConversion"/>
  </si>
  <si>
    <t>講師費</t>
    <phoneticPr fontId="5" type="noConversion"/>
  </si>
  <si>
    <t>毛巾操</t>
    <phoneticPr fontId="5" type="noConversion"/>
  </si>
  <si>
    <t>迎新</t>
    <phoneticPr fontId="5" type="noConversion"/>
  </si>
  <si>
    <t>25元*(15+2)人</t>
    <phoneticPr fontId="5" type="noConversion"/>
  </si>
  <si>
    <t>花蓮.中.南</t>
    <phoneticPr fontId="5" type="noConversion"/>
  </si>
  <si>
    <t>雜支</t>
    <phoneticPr fontId="5" type="noConversion"/>
  </si>
  <si>
    <t>雜支</t>
    <phoneticPr fontId="5" type="noConversion"/>
  </si>
  <si>
    <r>
      <rPr>
        <sz val="20"/>
        <color indexed="8"/>
        <rFont val="標楷體"/>
        <family val="4"/>
        <charset val="136"/>
      </rPr>
      <t>國防醫學系系學會專業交換部</t>
    </r>
    <r>
      <rPr>
        <sz val="20"/>
        <color indexed="8"/>
        <rFont val="Times New Roman"/>
        <family val="1"/>
      </rPr>
      <t>NDMC-MSC-SCOPE</t>
    </r>
    <phoneticPr fontId="6" type="noConversion"/>
  </si>
  <si>
    <t>開在SCORE預算</t>
    <phoneticPr fontId="5" type="noConversion"/>
  </si>
  <si>
    <t>幹部訓練營</t>
    <phoneticPr fontId="5" type="noConversion"/>
  </si>
  <si>
    <t>系學會週</t>
    <phoneticPr fontId="5" type="noConversion"/>
  </si>
  <si>
    <t>補支前一屆大甲大乙盃</t>
    <phoneticPr fontId="5" type="noConversion"/>
  </si>
  <si>
    <t>大甲大乙盃(籃排壘)</t>
    <phoneticPr fontId="5" type="noConversion"/>
  </si>
  <si>
    <t>1000元*2位講師</t>
    <phoneticPr fontId="5" type="noConversion"/>
  </si>
  <si>
    <t>中部兩次，東、南部各一次計算</t>
    <phoneticPr fontId="5" type="noConversion"/>
  </si>
  <si>
    <t>影印.新活動(北車FREE HUG?!)</t>
    <phoneticPr fontId="5" type="noConversion"/>
  </si>
  <si>
    <t>一日實驗室</t>
    <phoneticPr fontId="5" type="noConversion"/>
  </si>
  <si>
    <t>一日實驗室</t>
    <phoneticPr fontId="5" type="noConversion"/>
  </si>
  <si>
    <t>WELL報名費</t>
    <phoneticPr fontId="5" type="noConversion"/>
  </si>
  <si>
    <t>WELL報名費</t>
    <phoneticPr fontId="5" type="noConversion"/>
  </si>
  <si>
    <t>講師費1000元*3人,之後辦給全校1500,材料費1500</t>
    <phoneticPr fontId="5" type="noConversion"/>
  </si>
  <si>
    <r>
      <rPr>
        <sz val="20"/>
        <color indexed="8"/>
        <rFont val="標楷體"/>
        <family val="4"/>
        <charset val="136"/>
      </rPr>
      <t>國防醫學系系學會文化創意部門</t>
    </r>
    <r>
      <rPr>
        <sz val="20"/>
        <color indexed="8"/>
        <rFont val="Times New Roman"/>
        <family val="1"/>
      </rPr>
      <t>NDMC-MSC-CCRD</t>
    </r>
    <phoneticPr fontId="6" type="noConversion"/>
  </si>
  <si>
    <r>
      <rPr>
        <b/>
        <sz val="14"/>
        <color indexed="8"/>
        <rFont val="標楷體"/>
        <family val="4"/>
        <charset val="136"/>
      </rPr>
      <t>備註</t>
    </r>
    <phoneticPr fontId="6" type="noConversion"/>
  </si>
  <si>
    <t>社團季刊</t>
    <phoneticPr fontId="5" type="noConversion"/>
  </si>
  <si>
    <t>沙龍講座</t>
    <phoneticPr fontId="5" type="noConversion"/>
  </si>
  <si>
    <t>校外參訪</t>
    <phoneticPr fontId="5" type="noConversion"/>
  </si>
  <si>
    <t>徵文</t>
    <phoneticPr fontId="5" type="noConversion"/>
  </si>
  <si>
    <t>年會</t>
    <phoneticPr fontId="5" type="noConversion"/>
  </si>
  <si>
    <t>25元*(17+2)人</t>
    <phoneticPr fontId="5" type="noConversion"/>
  </si>
  <si>
    <t>講師費1000元*2位,雜支50</t>
    <phoneticPr fontId="5" type="noConversion"/>
  </si>
  <si>
    <t>與圖書館合作，禮品可能找贊助</t>
    <phoneticPr fontId="5" type="noConversion"/>
  </si>
  <si>
    <t>雜支,會另收報名費</t>
    <phoneticPr fontId="5" type="noConversion"/>
  </si>
  <si>
    <t>視情況收費,講師費1000元*5位,雜支2000</t>
    <phoneticPr fontId="5" type="noConversion"/>
  </si>
  <si>
    <t>視情況收費,雜支1200元*6次</t>
    <phoneticPr fontId="5" type="noConversion"/>
  </si>
  <si>
    <t>200元*10個月</t>
    <phoneticPr fontId="5" type="noConversion"/>
  </si>
  <si>
    <t>系刊#10</t>
    <phoneticPr fontId="5" type="noConversion"/>
  </si>
  <si>
    <t>系刊#9</t>
    <phoneticPr fontId="5" type="noConversion"/>
  </si>
  <si>
    <t>校友會補助50000</t>
    <phoneticPr fontId="5" type="noConversion"/>
  </si>
  <si>
    <t>包含稿費與印刷,校友會補助50000</t>
    <phoneticPr fontId="5" type="noConversion"/>
  </si>
  <si>
    <t>100元x3季x5本</t>
    <phoneticPr fontId="5" type="noConversion"/>
  </si>
  <si>
    <t>系刊#9</t>
    <phoneticPr fontId="5" type="noConversion"/>
  </si>
  <si>
    <t>系刊#10</t>
    <phoneticPr fontId="5" type="noConversion"/>
  </si>
  <si>
    <t>大醫盃報名費補助</t>
    <phoneticPr fontId="5" type="noConversion"/>
  </si>
  <si>
    <t>收入</t>
    <phoneticPr fontId="6" type="noConversion"/>
  </si>
  <si>
    <t>利息</t>
    <phoneticPr fontId="5" type="noConversion"/>
  </si>
  <si>
    <t>院慶攤位</t>
    <phoneticPr fontId="5" type="noConversion"/>
  </si>
  <si>
    <t>項目</t>
    <phoneticPr fontId="5" type="noConversion"/>
  </si>
  <si>
    <t>收入</t>
    <phoneticPr fontId="5" type="noConversion"/>
  </si>
  <si>
    <t>迎新週飲料</t>
    <phoneticPr fontId="5" type="noConversion"/>
  </si>
  <si>
    <t>支出</t>
    <phoneticPr fontId="5" type="noConversion"/>
  </si>
  <si>
    <t>M113會費(115*400)</t>
    <phoneticPr fontId="5" type="noConversion"/>
  </si>
  <si>
    <t>M112會費(109*400)</t>
    <phoneticPr fontId="5" type="noConversion"/>
  </si>
  <si>
    <t>M111會費(112*400)</t>
    <phoneticPr fontId="5" type="noConversion"/>
  </si>
  <si>
    <t>M110會費(109*400)</t>
    <phoneticPr fontId="5" type="noConversion"/>
  </si>
  <si>
    <t>台灣醫聯會會費</t>
    <phoneticPr fontId="5" type="noConversion"/>
  </si>
  <si>
    <t>2012大甲大乙盃洗衣費</t>
    <phoneticPr fontId="5" type="noConversion"/>
  </si>
  <si>
    <t>幹訓營補助(9*400)</t>
    <phoneticPr fontId="5" type="noConversion"/>
  </si>
  <si>
    <t>SCOME迎新補助(14*25)</t>
    <phoneticPr fontId="5" type="noConversion"/>
  </si>
  <si>
    <t>SCORE迎新補助(26*25)</t>
    <phoneticPr fontId="5" type="noConversion"/>
  </si>
  <si>
    <t>SCOPH迎新補助(18*25)</t>
    <phoneticPr fontId="5" type="noConversion"/>
  </si>
  <si>
    <t>SCORP迎新補助(15*25)</t>
    <phoneticPr fontId="5" type="noConversion"/>
  </si>
  <si>
    <t>AMSA迎新補助(20*25)</t>
    <phoneticPr fontId="5" type="noConversion"/>
  </si>
  <si>
    <t>SCORE面試教授便當</t>
    <phoneticPr fontId="5" type="noConversion"/>
  </si>
  <si>
    <t>SCOME 2nd NM補助</t>
    <phoneticPr fontId="5" type="noConversion"/>
  </si>
  <si>
    <t>SCORP 2nd NM補助</t>
    <phoneticPr fontId="5" type="noConversion"/>
  </si>
  <si>
    <t>院慶攤位美工材料</t>
    <phoneticPr fontId="5" type="noConversion"/>
  </si>
  <si>
    <t>系學會會服訂金轉帳手續費</t>
    <phoneticPr fontId="5" type="noConversion"/>
  </si>
  <si>
    <t>系學會會服訂金</t>
    <phoneticPr fontId="5" type="noConversion"/>
  </si>
  <si>
    <t>系學會會服尾款</t>
    <phoneticPr fontId="5" type="noConversion"/>
  </si>
  <si>
    <t>院慶園遊會+系學會會服總收入</t>
    <phoneticPr fontId="5" type="noConversion"/>
  </si>
  <si>
    <t>第2次系學會會服訂做訂金</t>
    <phoneticPr fontId="5" type="noConversion"/>
  </si>
  <si>
    <t>系學會影印費</t>
    <phoneticPr fontId="5" type="noConversion"/>
  </si>
  <si>
    <t>大醫盃報名費</t>
    <phoneticPr fontId="5" type="noConversion"/>
  </si>
  <si>
    <t>SCORP講師費(2次)</t>
    <phoneticPr fontId="5" type="noConversion"/>
  </si>
  <si>
    <t>SCOPH出隊美工費</t>
    <phoneticPr fontId="5" type="noConversion"/>
  </si>
  <si>
    <t>院慶園遊會總材料費</t>
    <phoneticPr fontId="5" type="noConversion"/>
  </si>
  <si>
    <t>利息</t>
    <phoneticPr fontId="5" type="noConversion"/>
  </si>
  <si>
    <t>第2次系學會會服尾款</t>
    <phoneticPr fontId="5" type="noConversion"/>
  </si>
  <si>
    <t>103年1月影印費</t>
    <phoneticPr fontId="5" type="noConversion"/>
  </si>
  <si>
    <t>上期結餘</t>
    <phoneticPr fontId="5" type="noConversion"/>
  </si>
  <si>
    <t>M112會費(109*400)</t>
    <phoneticPr fontId="5" type="noConversion"/>
  </si>
  <si>
    <t>(雜支)系學會辦公室key+印章*2+文具</t>
    <phoneticPr fontId="5" type="noConversion"/>
  </si>
  <si>
    <t>雜支</t>
    <phoneticPr fontId="5" type="noConversion"/>
  </si>
  <si>
    <t>影印費</t>
    <phoneticPr fontId="5" type="noConversion"/>
  </si>
  <si>
    <t>其他8</t>
    <phoneticPr fontId="5" type="noConversion"/>
  </si>
  <si>
    <t>各部門影印費加總(2100)</t>
    <phoneticPr fontId="5" type="noConversion"/>
  </si>
  <si>
    <t>第9期系刊校友會補助</t>
    <phoneticPr fontId="5" type="noConversion"/>
  </si>
  <si>
    <t>第9期系刊支出</t>
    <phoneticPr fontId="5" type="noConversion"/>
  </si>
  <si>
    <t>#9系刊校友會補助</t>
    <phoneticPr fontId="5" type="noConversion"/>
  </si>
  <si>
    <t>#10系刊校友會補助</t>
    <phoneticPr fontId="5" type="noConversion"/>
  </si>
  <si>
    <t>上期結餘</t>
    <phoneticPr fontId="5" type="noConversion"/>
  </si>
  <si>
    <t>總合計</t>
    <phoneticPr fontId="5" type="noConversion"/>
  </si>
  <si>
    <t>實際總收入</t>
    <phoneticPr fontId="5" type="noConversion"/>
  </si>
  <si>
    <t>實際總支出</t>
    <phoneticPr fontId="6" type="noConversion"/>
  </si>
  <si>
    <t>實際總支出</t>
    <phoneticPr fontId="5" type="noConversion"/>
  </si>
  <si>
    <t>SCOME 5th NM 車馬費</t>
    <phoneticPr fontId="5" type="noConversion"/>
  </si>
  <si>
    <t>SCORP 4th NM 車馬費</t>
    <phoneticPr fontId="5" type="noConversion"/>
  </si>
  <si>
    <t>會長系代大會車馬費</t>
    <phoneticPr fontId="5" type="noConversion"/>
  </si>
  <si>
    <t>103年2~4月影印費</t>
    <phoneticPr fontId="5" type="noConversion"/>
  </si>
  <si>
    <t>5/28 演講門票收入</t>
    <phoneticPr fontId="5" type="noConversion"/>
  </si>
  <si>
    <t>5/28 演講講師費與交通費</t>
    <phoneticPr fontId="5" type="noConversion"/>
  </si>
  <si>
    <t>醫學生攝影大賽作品沖洗及郵寄補助</t>
    <phoneticPr fontId="5" type="noConversion"/>
  </si>
  <si>
    <t>103學年度總收入</t>
    <phoneticPr fontId="5" type="noConversion"/>
  </si>
  <si>
    <t>103學年度總支出</t>
    <phoneticPr fontId="5" type="noConversion"/>
  </si>
  <si>
    <t>系學會共識營</t>
    <phoneticPr fontId="5" type="noConversion"/>
  </si>
  <si>
    <t>利息</t>
    <phoneticPr fontId="5" type="noConversion"/>
  </si>
  <si>
    <t>第五次系代大會車馬費補助</t>
    <phoneticPr fontId="5" type="noConversion"/>
  </si>
  <si>
    <t>系辦補助款</t>
    <phoneticPr fontId="5" type="noConversion"/>
  </si>
  <si>
    <t>結餘合計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</si>
</sst>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$&quot;#,##0_);[Red]\(&quot;$&quot;#,##0\)"/>
    <numFmt numFmtId="177" formatCode="_(&quot;$&quot;* #,##0.00_);_(&quot;$&quot;* \(#,##0.00\);_(&quot;$&quot;* &quot;-&quot;??_);_(@_)"/>
    <numFmt numFmtId="178" formatCode="&quot;$&quot;#,##0"/>
    <numFmt numFmtId="179" formatCode="_(&quot;$&quot;* #,##0_);_(&quot;$&quot;* \(#,##0\);_(&quot;$&quot;* &quot;-&quot;??_);_(@_)"/>
  </numFmts>
  <fonts count="3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20"/>
      <color indexed="8"/>
      <name val="Times New Roman"/>
      <family val="1"/>
    </font>
    <font>
      <sz val="20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  <charset val="136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rgb="FF0000FF"/>
      <name val="Times New Roman"/>
      <family val="1"/>
    </font>
    <font>
      <sz val="12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1"/>
      <color theme="1"/>
      <name val="新細明體"/>
      <family val="1"/>
      <charset val="136"/>
      <scheme val="minor"/>
    </font>
    <font>
      <sz val="12"/>
      <name val="細明體"/>
      <family val="3"/>
      <charset val="136"/>
    </font>
    <font>
      <sz val="12"/>
      <color theme="1"/>
      <name val="標楷體"/>
      <family val="4"/>
      <charset val="136"/>
    </font>
    <font>
      <sz val="12"/>
      <name val="Times New Roman"/>
      <family val="1"/>
      <charset val="204"/>
    </font>
    <font>
      <sz val="12"/>
      <color rgb="FFFF0000"/>
      <name val="細明體"/>
      <family val="3"/>
      <charset val="136"/>
    </font>
    <font>
      <sz val="14"/>
      <name val="Times New Roman"/>
      <family val="1"/>
      <charset val="204"/>
    </font>
    <font>
      <b/>
      <sz val="14"/>
      <color indexed="8"/>
      <name val="細明體"/>
      <family val="3"/>
      <charset val="136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</font>
    <font>
      <sz val="14"/>
      <color theme="1"/>
      <name val="Times New Roman"/>
      <family val="1"/>
      <charset val="204"/>
    </font>
    <font>
      <sz val="10"/>
      <color rgb="FF333333"/>
      <name val="Tahoma"/>
      <family val="2"/>
    </font>
    <font>
      <b/>
      <sz val="12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新細明體"/>
      <family val="1"/>
      <charset val="136"/>
      <scheme val="minor"/>
    </font>
    <font>
      <sz val="14"/>
      <color rgb="FFFF0000"/>
      <name val="Times New Roman"/>
      <family val="1"/>
    </font>
    <font>
      <b/>
      <sz val="14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177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8" fillId="0" borderId="0" xfId="2" applyFont="1">
      <alignment vertical="center"/>
    </xf>
    <xf numFmtId="0" fontId="9" fillId="3" borderId="2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vertical="top" wrapText="1"/>
    </xf>
    <xf numFmtId="38" fontId="11" fillId="3" borderId="2" xfId="1" applyNumberFormat="1" applyFont="1" applyFill="1" applyBorder="1" applyAlignment="1">
      <alignment horizontal="left" vertical="top" wrapText="1"/>
    </xf>
    <xf numFmtId="3" fontId="9" fillId="3" borderId="2" xfId="1" applyNumberFormat="1" applyFont="1" applyFill="1" applyBorder="1" applyAlignment="1">
      <alignment horizontal="left" vertical="top" wrapText="1"/>
    </xf>
    <xf numFmtId="0" fontId="12" fillId="0" borderId="0" xfId="2" applyFont="1">
      <alignment vertical="center"/>
    </xf>
    <xf numFmtId="0" fontId="13" fillId="0" borderId="2" xfId="1" applyFont="1" applyBorder="1" applyAlignment="1">
      <alignment horizontal="center" vertical="top" wrapText="1"/>
    </xf>
    <xf numFmtId="176" fontId="13" fillId="0" borderId="2" xfId="3" applyNumberFormat="1" applyFont="1" applyBorder="1" applyAlignment="1">
      <alignment vertical="top" wrapText="1"/>
    </xf>
    <xf numFmtId="176" fontId="13" fillId="0" borderId="3" xfId="2" applyNumberFormat="1" applyFont="1" applyBorder="1" applyAlignment="1">
      <alignment vertical="top" wrapText="1"/>
    </xf>
    <xf numFmtId="0" fontId="13" fillId="0" borderId="0" xfId="2" applyFont="1">
      <alignment vertical="center"/>
    </xf>
    <xf numFmtId="0" fontId="14" fillId="0" borderId="2" xfId="2" applyFont="1" applyBorder="1">
      <alignment vertical="center"/>
    </xf>
    <xf numFmtId="0" fontId="15" fillId="0" borderId="3" xfId="2" applyFont="1" applyBorder="1" applyAlignment="1">
      <alignment vertical="top" wrapText="1"/>
    </xf>
    <xf numFmtId="0" fontId="10" fillId="3" borderId="2" xfId="1" applyFont="1" applyFill="1" applyBorder="1" applyAlignment="1">
      <alignment vertical="top" wrapText="1"/>
    </xf>
    <xf numFmtId="0" fontId="15" fillId="0" borderId="2" xfId="1" applyFont="1" applyBorder="1" applyAlignment="1">
      <alignment horizontal="center" vertical="top" wrapText="1"/>
    </xf>
    <xf numFmtId="0" fontId="15" fillId="0" borderId="2" xfId="2" applyFont="1" applyBorder="1" applyAlignment="1">
      <alignment vertical="top" wrapText="1"/>
    </xf>
    <xf numFmtId="176" fontId="15" fillId="0" borderId="2" xfId="3" applyNumberFormat="1" applyFont="1" applyBorder="1" applyAlignment="1">
      <alignment vertical="top" wrapText="1"/>
    </xf>
    <xf numFmtId="176" fontId="15" fillId="0" borderId="3" xfId="2" applyNumberFormat="1" applyFont="1" applyBorder="1" applyAlignment="1">
      <alignment vertical="top" wrapText="1"/>
    </xf>
    <xf numFmtId="38" fontId="18" fillId="0" borderId="2" xfId="1" applyNumberFormat="1" applyFont="1" applyBorder="1" applyAlignment="1">
      <alignment vertical="top" wrapText="1"/>
    </xf>
    <xf numFmtId="0" fontId="15" fillId="0" borderId="2" xfId="2" applyFont="1" applyBorder="1">
      <alignment vertical="center"/>
    </xf>
    <xf numFmtId="176" fontId="15" fillId="0" borderId="2" xfId="2" applyNumberFormat="1" applyFont="1" applyBorder="1">
      <alignment vertical="center"/>
    </xf>
    <xf numFmtId="0" fontId="8" fillId="0" borderId="0" xfId="2" applyFont="1" applyBorder="1">
      <alignment vertical="center"/>
    </xf>
    <xf numFmtId="0" fontId="17" fillId="0" borderId="0" xfId="2" applyFont="1" applyBorder="1" applyAlignment="1">
      <alignment vertical="top" wrapText="1"/>
    </xf>
    <xf numFmtId="0" fontId="14" fillId="0" borderId="0" xfId="2" applyFont="1">
      <alignment vertical="center"/>
    </xf>
    <xf numFmtId="0" fontId="14" fillId="0" borderId="3" xfId="2" applyFont="1" applyBorder="1" applyAlignment="1">
      <alignment vertical="top" wrapText="1"/>
    </xf>
    <xf numFmtId="0" fontId="19" fillId="0" borderId="0" xfId="0" applyFont="1">
      <alignment vertical="center"/>
    </xf>
    <xf numFmtId="178" fontId="20" fillId="0" borderId="0" xfId="0" applyNumberFormat="1" applyFont="1" applyFill="1">
      <alignment vertical="center"/>
    </xf>
    <xf numFmtId="38" fontId="18" fillId="0" borderId="0" xfId="1" applyNumberFormat="1" applyFont="1" applyBorder="1" applyAlignment="1">
      <alignment vertical="top" wrapText="1"/>
    </xf>
    <xf numFmtId="0" fontId="21" fillId="0" borderId="0" xfId="0" applyFont="1">
      <alignment vertical="center"/>
    </xf>
    <xf numFmtId="0" fontId="25" fillId="0" borderId="0" xfId="2" applyFont="1" applyBorder="1" applyAlignment="1">
      <alignment vertical="top" wrapText="1"/>
    </xf>
    <xf numFmtId="176" fontId="12" fillId="0" borderId="0" xfId="3" applyNumberFormat="1" applyFont="1" applyBorder="1" applyAlignment="1">
      <alignment vertical="top" wrapText="1"/>
    </xf>
    <xf numFmtId="0" fontId="26" fillId="0" borderId="0" xfId="0" applyFont="1" applyBorder="1">
      <alignment vertical="center"/>
    </xf>
    <xf numFmtId="176" fontId="12" fillId="0" borderId="0" xfId="2" applyNumberFormat="1" applyFont="1" applyBorder="1" applyAlignment="1">
      <alignment vertical="top" wrapText="1"/>
    </xf>
    <xf numFmtId="178" fontId="21" fillId="0" borderId="0" xfId="0" applyNumberFormat="1" applyFont="1" applyFill="1">
      <alignment vertical="center"/>
    </xf>
    <xf numFmtId="178" fontId="21" fillId="0" borderId="0" xfId="0" applyNumberFormat="1" applyFont="1">
      <alignment vertical="center"/>
    </xf>
    <xf numFmtId="178" fontId="27" fillId="0" borderId="0" xfId="0" applyNumberFormat="1" applyFont="1" applyFill="1">
      <alignment vertical="center"/>
    </xf>
    <xf numFmtId="176" fontId="25" fillId="0" borderId="0" xfId="3" applyNumberFormat="1" applyFont="1" applyBorder="1" applyAlignment="1">
      <alignment vertical="top" wrapText="1"/>
    </xf>
    <xf numFmtId="178" fontId="28" fillId="0" borderId="0" xfId="0" applyNumberFormat="1" applyFont="1" applyFill="1">
      <alignment vertical="center"/>
    </xf>
    <xf numFmtId="176" fontId="25" fillId="0" borderId="0" xfId="2" applyNumberFormat="1" applyFont="1" applyBorder="1" applyAlignment="1">
      <alignment vertical="top" wrapText="1"/>
    </xf>
    <xf numFmtId="0" fontId="25" fillId="0" borderId="0" xfId="2" applyFont="1" applyBorder="1">
      <alignment vertical="center"/>
    </xf>
    <xf numFmtId="176" fontId="25" fillId="0" borderId="0" xfId="2" applyNumberFormat="1" applyFont="1" applyBorder="1">
      <alignment vertical="center"/>
    </xf>
    <xf numFmtId="178" fontId="29" fillId="0" borderId="0" xfId="0" applyNumberFormat="1" applyFont="1">
      <alignment vertical="center"/>
    </xf>
    <xf numFmtId="0" fontId="26" fillId="0" borderId="0" xfId="0" applyFont="1">
      <alignment vertical="center"/>
    </xf>
    <xf numFmtId="178" fontId="23" fillId="4" borderId="0" xfId="0" applyNumberFormat="1" applyFont="1" applyFill="1">
      <alignment vertical="center"/>
    </xf>
    <xf numFmtId="178" fontId="24" fillId="4" borderId="0" xfId="0" applyNumberFormat="1" applyFont="1" applyFill="1">
      <alignment vertical="center"/>
    </xf>
    <xf numFmtId="0" fontId="26" fillId="0" borderId="0" xfId="0" applyFont="1" applyFill="1">
      <alignment vertical="center"/>
    </xf>
    <xf numFmtId="178" fontId="25" fillId="0" borderId="0" xfId="0" applyNumberFormat="1" applyFont="1">
      <alignment vertical="center"/>
    </xf>
    <xf numFmtId="0" fontId="21" fillId="0" borderId="0" xfId="0" applyFont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4" borderId="0" xfId="0" applyFill="1">
      <alignment vertical="center"/>
    </xf>
    <xf numFmtId="0" fontId="18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25" fillId="0" borderId="0" xfId="2" applyFont="1" applyFill="1" applyBorder="1">
      <alignment vertical="center"/>
    </xf>
    <xf numFmtId="176" fontId="12" fillId="0" borderId="0" xfId="3" applyNumberFormat="1" applyFont="1" applyFill="1" applyBorder="1" applyAlignment="1">
      <alignment vertical="top" wrapText="1"/>
    </xf>
    <xf numFmtId="0" fontId="14" fillId="0" borderId="0" xfId="0" applyFont="1" applyAlignment="1">
      <alignment horizontal="right" vertical="center"/>
    </xf>
    <xf numFmtId="38" fontId="11" fillId="3" borderId="2" xfId="1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15" fillId="0" borderId="0" xfId="2" applyFont="1" applyBorder="1">
      <alignment vertical="center"/>
    </xf>
    <xf numFmtId="0" fontId="31" fillId="0" borderId="2" xfId="2" applyFont="1" applyBorder="1" applyAlignment="1">
      <alignment vertical="top" wrapText="1"/>
    </xf>
    <xf numFmtId="0" fontId="14" fillId="0" borderId="2" xfId="2" applyFont="1" applyBorder="1" applyAlignment="1">
      <alignment vertical="top" wrapText="1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178" fontId="12" fillId="0" borderId="0" xfId="0" applyNumberFormat="1" applyFont="1" applyFill="1">
      <alignment vertical="center"/>
    </xf>
    <xf numFmtId="0" fontId="33" fillId="5" borderId="0" xfId="0" applyFont="1" applyFill="1">
      <alignment vertical="center"/>
    </xf>
    <xf numFmtId="176" fontId="33" fillId="5" borderId="0" xfId="0" applyNumberFormat="1" applyFont="1" applyFill="1">
      <alignment vertical="center"/>
    </xf>
    <xf numFmtId="176" fontId="34" fillId="0" borderId="0" xfId="3" applyNumberFormat="1" applyFont="1" applyBorder="1" applyAlignment="1">
      <alignment vertical="top" wrapText="1"/>
    </xf>
    <xf numFmtId="176" fontId="34" fillId="0" borderId="0" xfId="3" applyNumberFormat="1" applyFont="1" applyFill="1" applyBorder="1" applyAlignment="1">
      <alignment vertical="top" wrapText="1"/>
    </xf>
    <xf numFmtId="178" fontId="25" fillId="6" borderId="0" xfId="0" applyNumberFormat="1" applyFont="1" applyFill="1">
      <alignment vertical="center"/>
    </xf>
    <xf numFmtId="176" fontId="12" fillId="6" borderId="0" xfId="3" applyNumberFormat="1" applyFont="1" applyFill="1" applyBorder="1" applyAlignment="1">
      <alignment vertical="top" wrapText="1"/>
    </xf>
    <xf numFmtId="178" fontId="35" fillId="7" borderId="0" xfId="0" applyNumberFormat="1" applyFont="1" applyFill="1">
      <alignment vertical="center"/>
    </xf>
    <xf numFmtId="0" fontId="22" fillId="7" borderId="0" xfId="0" applyFont="1" applyFill="1" applyAlignment="1">
      <alignment horizontal="center" vertical="center"/>
    </xf>
    <xf numFmtId="176" fontId="12" fillId="7" borderId="0" xfId="3" applyNumberFormat="1" applyFont="1" applyFill="1" applyBorder="1" applyAlignment="1">
      <alignment vertical="top" wrapText="1"/>
    </xf>
    <xf numFmtId="178" fontId="27" fillId="0" borderId="0" xfId="0" applyNumberFormat="1" applyFont="1">
      <alignment vertical="center"/>
    </xf>
    <xf numFmtId="0" fontId="33" fillId="7" borderId="0" xfId="0" applyFont="1" applyFill="1">
      <alignment vertical="center"/>
    </xf>
    <xf numFmtId="0" fontId="33" fillId="6" borderId="0" xfId="0" applyFont="1" applyFill="1">
      <alignment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179" fontId="36" fillId="0" borderId="8" xfId="6" applyNumberFormat="1" applyFont="1" applyBorder="1">
      <alignment vertical="center"/>
    </xf>
    <xf numFmtId="0" fontId="0" fillId="0" borderId="9" xfId="0" applyBorder="1">
      <alignment vertical="center"/>
    </xf>
    <xf numFmtId="179" fontId="0" fillId="0" borderId="9" xfId="6" applyNumberFormat="1" applyFont="1" applyBorder="1">
      <alignment vertical="center"/>
    </xf>
    <xf numFmtId="179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0" fontId="36" fillId="0" borderId="9" xfId="0" applyFont="1" applyBorder="1">
      <alignment vertical="center"/>
    </xf>
    <xf numFmtId="179" fontId="36" fillId="0" borderId="9" xfId="6" applyNumberFormat="1" applyFont="1" applyBorder="1">
      <alignment vertical="center"/>
    </xf>
    <xf numFmtId="179" fontId="36" fillId="0" borderId="9" xfId="0" applyNumberFormat="1" applyFont="1" applyBorder="1">
      <alignment vertical="center"/>
    </xf>
    <xf numFmtId="179" fontId="36" fillId="0" borderId="11" xfId="6" applyNumberFormat="1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5" borderId="15" xfId="0" applyFill="1" applyBorder="1">
      <alignment vertical="center"/>
    </xf>
    <xf numFmtId="0" fontId="36" fillId="0" borderId="15" xfId="0" applyFont="1" applyBorder="1">
      <alignment vertical="center"/>
    </xf>
    <xf numFmtId="0" fontId="36" fillId="0" borderId="16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6" fillId="0" borderId="19" xfId="0" applyFont="1" applyBorder="1">
      <alignment vertical="center"/>
    </xf>
    <xf numFmtId="0" fontId="36" fillId="0" borderId="20" xfId="0" applyFont="1" applyBorder="1">
      <alignment vertical="center"/>
    </xf>
    <xf numFmtId="0" fontId="36" fillId="0" borderId="21" xfId="0" applyFont="1" applyBorder="1">
      <alignment vertical="center"/>
    </xf>
    <xf numFmtId="0" fontId="36" fillId="0" borderId="22" xfId="0" applyFont="1" applyBorder="1">
      <alignment vertical="center"/>
    </xf>
    <xf numFmtId="0" fontId="0" fillId="5" borderId="19" xfId="0" applyFill="1" applyBorder="1">
      <alignment vertical="center"/>
    </xf>
    <xf numFmtId="0" fontId="0" fillId="5" borderId="20" xfId="0" applyFill="1" applyBorder="1">
      <alignment vertical="center"/>
    </xf>
  </cellXfs>
  <cellStyles count="7">
    <cellStyle name="一般" xfId="0" builtinId="0"/>
    <cellStyle name="一般 2" xfId="2"/>
    <cellStyle name="一般 3" xfId="4"/>
    <cellStyle name="一般 4" xfId="5"/>
    <cellStyle name="一般_台灣醫聯會1011.." xfId="1"/>
    <cellStyle name="貨幣" xfId="6" builtinId="4"/>
    <cellStyle name="貨幣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49" zoomScale="90" zoomScaleNormal="90" workbookViewId="0">
      <selection activeCell="D45" sqref="D45"/>
    </sheetView>
  </sheetViews>
  <sheetFormatPr defaultRowHeight="17" x14ac:dyDescent="0.4"/>
  <cols>
    <col min="1" max="1" width="19.6328125" style="49" customWidth="1"/>
    <col min="2" max="2" width="28.7265625" customWidth="1"/>
    <col min="3" max="3" width="28.453125" customWidth="1"/>
    <col min="4" max="4" width="19.453125" customWidth="1"/>
    <col min="5" max="5" width="34.26953125" hidden="1" customWidth="1"/>
    <col min="6" max="6" width="19.453125" customWidth="1"/>
    <col min="7" max="7" width="23.6328125" customWidth="1"/>
  </cols>
  <sheetData>
    <row r="1" spans="1:7" ht="28" thickBot="1" x14ac:dyDescent="0.45">
      <c r="A1" s="80" t="s">
        <v>50</v>
      </c>
      <c r="B1" s="81"/>
      <c r="C1" s="81"/>
      <c r="D1" s="81"/>
      <c r="E1" s="81"/>
      <c r="F1" s="63"/>
      <c r="G1" s="62"/>
    </row>
    <row r="2" spans="1:7" ht="19.5" x14ac:dyDescent="0.4">
      <c r="A2" s="47"/>
      <c r="B2" s="28"/>
      <c r="C2" s="46" t="s">
        <v>48</v>
      </c>
      <c r="D2" s="46" t="s">
        <v>49</v>
      </c>
      <c r="E2" s="25"/>
      <c r="F2" s="46" t="s">
        <v>131</v>
      </c>
      <c r="G2" s="46"/>
    </row>
    <row r="3" spans="1:7" ht="19.5" x14ac:dyDescent="0.4">
      <c r="A3" s="48" t="s">
        <v>54</v>
      </c>
      <c r="B3" s="51"/>
      <c r="C3" s="43">
        <f>SUM(C4:C5)</f>
        <v>1900</v>
      </c>
      <c r="D3" s="44">
        <f>SUM(E4,E5)</f>
        <v>0</v>
      </c>
      <c r="E3" s="25"/>
      <c r="F3" s="46">
        <v>46000</v>
      </c>
      <c r="G3" s="64" t="s">
        <v>138</v>
      </c>
    </row>
    <row r="4" spans="1:7" ht="16.5" customHeight="1" x14ac:dyDescent="0.4">
      <c r="A4" s="52">
        <v>1</v>
      </c>
      <c r="B4" s="29" t="s">
        <v>55</v>
      </c>
      <c r="C4" s="30">
        <v>1800</v>
      </c>
      <c r="D4" s="31"/>
      <c r="E4" s="27"/>
      <c r="F4" s="46">
        <v>43600</v>
      </c>
      <c r="G4" s="64" t="s">
        <v>168</v>
      </c>
    </row>
    <row r="5" spans="1:7" ht="16.5" customHeight="1" x14ac:dyDescent="0.4">
      <c r="A5" s="52">
        <v>2</v>
      </c>
      <c r="B5" s="29" t="s">
        <v>24</v>
      </c>
      <c r="C5" s="32">
        <v>100</v>
      </c>
      <c r="D5" s="29" t="s">
        <v>172</v>
      </c>
      <c r="E5" s="27"/>
      <c r="F5" s="46">
        <v>44800</v>
      </c>
      <c r="G5" s="64" t="s">
        <v>140</v>
      </c>
    </row>
    <row r="6" spans="1:7" ht="19.5" x14ac:dyDescent="0.4">
      <c r="A6" s="48" t="s">
        <v>51</v>
      </c>
      <c r="B6" s="51"/>
      <c r="C6" s="43">
        <f>SUM(C7:C12)</f>
        <v>9500</v>
      </c>
      <c r="D6" s="44">
        <f>SUM(D7:D12)</f>
        <v>1000</v>
      </c>
      <c r="E6" s="25"/>
      <c r="F6" s="46">
        <v>43600</v>
      </c>
      <c r="G6" s="64" t="s">
        <v>141</v>
      </c>
    </row>
    <row r="7" spans="1:7" ht="19.5" x14ac:dyDescent="0.4">
      <c r="A7" s="52">
        <v>1</v>
      </c>
      <c r="B7" s="29" t="s">
        <v>56</v>
      </c>
      <c r="C7" s="32">
        <v>650</v>
      </c>
      <c r="D7" s="33">
        <v>650</v>
      </c>
      <c r="E7" s="27"/>
      <c r="F7" s="46">
        <v>57</v>
      </c>
      <c r="G7" s="46" t="s">
        <v>132</v>
      </c>
    </row>
    <row r="8" spans="1:7" ht="19.5" x14ac:dyDescent="0.4">
      <c r="A8" s="52">
        <v>2</v>
      </c>
      <c r="B8" s="29" t="s">
        <v>57</v>
      </c>
      <c r="C8" s="30">
        <v>350</v>
      </c>
      <c r="D8" s="34">
        <v>350</v>
      </c>
      <c r="E8" s="27"/>
      <c r="F8" s="46">
        <v>140197</v>
      </c>
      <c r="G8" s="46" t="s">
        <v>133</v>
      </c>
    </row>
    <row r="9" spans="1:7" ht="19.5" x14ac:dyDescent="0.4">
      <c r="A9" s="52">
        <v>3</v>
      </c>
      <c r="B9" s="29" t="s">
        <v>58</v>
      </c>
      <c r="C9" s="32">
        <v>500</v>
      </c>
      <c r="D9" s="29" t="s">
        <v>172</v>
      </c>
      <c r="E9" s="27"/>
      <c r="F9" s="46">
        <v>50000</v>
      </c>
      <c r="G9" s="46" t="s">
        <v>176</v>
      </c>
    </row>
    <row r="10" spans="1:7" ht="19.5" x14ac:dyDescent="0.4">
      <c r="A10" s="56">
        <v>4</v>
      </c>
      <c r="B10" s="29" t="s">
        <v>105</v>
      </c>
      <c r="C10" s="30">
        <v>6000</v>
      </c>
      <c r="D10" s="34"/>
      <c r="E10" s="27"/>
      <c r="F10" s="46"/>
      <c r="G10" s="46" t="s">
        <v>177</v>
      </c>
    </row>
    <row r="11" spans="1:7" ht="19.5" x14ac:dyDescent="0.4">
      <c r="A11" s="52">
        <v>5</v>
      </c>
      <c r="B11" s="29" t="s">
        <v>14</v>
      </c>
      <c r="C11" s="30">
        <v>1200</v>
      </c>
      <c r="D11" s="35"/>
      <c r="E11" s="27"/>
      <c r="F11" s="46">
        <v>27187</v>
      </c>
      <c r="G11" s="46" t="s">
        <v>178</v>
      </c>
    </row>
    <row r="12" spans="1:7" ht="19.5" x14ac:dyDescent="0.4">
      <c r="A12" s="52">
        <v>6</v>
      </c>
      <c r="B12" s="29" t="s">
        <v>106</v>
      </c>
      <c r="C12" s="30">
        <v>800</v>
      </c>
      <c r="D12" s="35"/>
      <c r="E12" s="27"/>
      <c r="F12" s="72">
        <f>SUM(F3:F11)</f>
        <v>395441</v>
      </c>
      <c r="G12" s="72" t="s">
        <v>180</v>
      </c>
    </row>
    <row r="13" spans="1:7" ht="19.5" x14ac:dyDescent="0.4">
      <c r="A13" s="48" t="s">
        <v>52</v>
      </c>
      <c r="B13" s="51"/>
      <c r="C13" s="43">
        <f>SUM(C14:C18)</f>
        <v>3350</v>
      </c>
      <c r="D13" s="44">
        <f>SUM(D14:D18)</f>
        <v>0</v>
      </c>
      <c r="E13" s="25"/>
      <c r="F13" s="25"/>
      <c r="G13" s="25"/>
    </row>
    <row r="14" spans="1:7" ht="19.5" x14ac:dyDescent="0.4">
      <c r="A14" s="52">
        <v>1</v>
      </c>
      <c r="B14" s="29" t="s">
        <v>5</v>
      </c>
      <c r="C14" s="32">
        <v>0</v>
      </c>
      <c r="D14" s="33">
        <v>0</v>
      </c>
      <c r="E14" s="25"/>
      <c r="F14" s="25"/>
      <c r="G14" s="25"/>
    </row>
    <row r="15" spans="1:7" ht="19.5" x14ac:dyDescent="0.4">
      <c r="A15" s="52">
        <v>2</v>
      </c>
      <c r="B15" s="29" t="s">
        <v>15</v>
      </c>
      <c r="C15" s="30">
        <v>350</v>
      </c>
      <c r="D15" s="33"/>
      <c r="E15" s="25"/>
      <c r="F15" s="25"/>
      <c r="G15" s="25"/>
    </row>
    <row r="16" spans="1:7" ht="19.5" x14ac:dyDescent="0.4">
      <c r="A16" s="52">
        <v>3</v>
      </c>
      <c r="B16" s="29" t="s">
        <v>24</v>
      </c>
      <c r="C16" s="32">
        <v>500</v>
      </c>
      <c r="D16" s="29" t="s">
        <v>172</v>
      </c>
      <c r="E16" s="25"/>
      <c r="F16" s="25"/>
      <c r="G16" s="25"/>
    </row>
    <row r="17" spans="1:7" ht="19.5" x14ac:dyDescent="0.4">
      <c r="A17" s="52">
        <v>4</v>
      </c>
      <c r="B17" s="29" t="s">
        <v>14</v>
      </c>
      <c r="C17" s="30">
        <v>1700</v>
      </c>
      <c r="D17" s="33"/>
      <c r="E17" s="25"/>
      <c r="F17" s="25"/>
      <c r="G17" s="25"/>
    </row>
    <row r="18" spans="1:7" ht="19.5" x14ac:dyDescent="0.4">
      <c r="A18" s="56">
        <v>5</v>
      </c>
      <c r="B18" s="29" t="s">
        <v>106</v>
      </c>
      <c r="C18" s="30">
        <v>800</v>
      </c>
      <c r="D18" s="33"/>
      <c r="E18" s="25"/>
      <c r="F18" s="25"/>
      <c r="G18" s="25"/>
    </row>
    <row r="19" spans="1:7" ht="19.5" x14ac:dyDescent="0.4">
      <c r="A19" s="48" t="s">
        <v>53</v>
      </c>
      <c r="B19" s="51"/>
      <c r="C19" s="43">
        <f>SUM(C20:C25)</f>
        <v>5375</v>
      </c>
      <c r="D19" s="44">
        <f>SUM(D20:D25)</f>
        <v>0</v>
      </c>
      <c r="E19" s="25"/>
      <c r="F19" s="25"/>
      <c r="G19" s="25"/>
    </row>
    <row r="20" spans="1:7" ht="19.5" x14ac:dyDescent="0.4">
      <c r="A20" s="52">
        <v>1</v>
      </c>
      <c r="B20" s="29" t="s">
        <v>60</v>
      </c>
      <c r="C20" s="36">
        <v>275</v>
      </c>
      <c r="D20" s="37"/>
      <c r="E20" s="25"/>
      <c r="F20" s="25"/>
      <c r="G20" s="25"/>
    </row>
    <row r="21" spans="1:7" ht="19.5" x14ac:dyDescent="0.4">
      <c r="A21" s="52">
        <v>2</v>
      </c>
      <c r="B21" s="29" t="s">
        <v>61</v>
      </c>
      <c r="C21" s="38">
        <v>1000</v>
      </c>
      <c r="D21" s="29" t="s">
        <v>172</v>
      </c>
      <c r="E21" s="25"/>
      <c r="F21" s="25"/>
      <c r="G21" s="25"/>
    </row>
    <row r="22" spans="1:7" ht="19.5" x14ac:dyDescent="0.4">
      <c r="A22" s="52">
        <v>3</v>
      </c>
      <c r="B22" s="29" t="s">
        <v>62</v>
      </c>
      <c r="C22" s="38">
        <v>1500</v>
      </c>
      <c r="D22" s="37"/>
      <c r="E22" s="25"/>
      <c r="F22" s="25"/>
      <c r="G22" s="25"/>
    </row>
    <row r="23" spans="1:7" ht="19.5" x14ac:dyDescent="0.4">
      <c r="A23" s="52">
        <v>4</v>
      </c>
      <c r="B23" s="39" t="s">
        <v>63</v>
      </c>
      <c r="C23" s="40">
        <v>800</v>
      </c>
      <c r="D23" s="37"/>
      <c r="E23" s="25"/>
      <c r="F23" s="25"/>
      <c r="G23" s="25"/>
    </row>
    <row r="24" spans="1:7" ht="19.5" x14ac:dyDescent="0.4">
      <c r="A24" s="52">
        <v>5</v>
      </c>
      <c r="B24" s="39" t="s">
        <v>64</v>
      </c>
      <c r="C24" s="30">
        <v>600</v>
      </c>
      <c r="D24" s="34"/>
      <c r="E24" s="26"/>
      <c r="F24" s="26"/>
      <c r="G24" s="26"/>
    </row>
    <row r="25" spans="1:7" ht="19.5" x14ac:dyDescent="0.4">
      <c r="A25" s="52">
        <v>6</v>
      </c>
      <c r="B25" s="29" t="s">
        <v>59</v>
      </c>
      <c r="C25" s="30">
        <v>1200</v>
      </c>
      <c r="D25" s="41"/>
      <c r="E25" s="25"/>
      <c r="F25" s="25"/>
      <c r="G25" s="25"/>
    </row>
    <row r="26" spans="1:7" ht="19.5" x14ac:dyDescent="0.4">
      <c r="A26" s="48" t="s">
        <v>65</v>
      </c>
      <c r="B26" s="51"/>
      <c r="C26" s="43">
        <f>SUM(C27:C31)</f>
        <v>12350</v>
      </c>
      <c r="D26" s="44">
        <f>SUM(D27:D31)</f>
        <v>1617</v>
      </c>
      <c r="E26" s="25"/>
      <c r="F26" s="25"/>
      <c r="G26" s="25"/>
    </row>
    <row r="27" spans="1:7" ht="19.5" x14ac:dyDescent="0.4">
      <c r="A27" s="52">
        <v>1</v>
      </c>
      <c r="B27" s="29" t="s">
        <v>5</v>
      </c>
      <c r="C27" s="36">
        <v>350</v>
      </c>
      <c r="D27" s="33">
        <v>350</v>
      </c>
      <c r="E27" s="25"/>
      <c r="F27" s="25"/>
      <c r="G27" s="25"/>
    </row>
    <row r="28" spans="1:7" ht="19.5" x14ac:dyDescent="0.4">
      <c r="A28" s="52">
        <v>2</v>
      </c>
      <c r="B28" s="29" t="s">
        <v>11</v>
      </c>
      <c r="C28" s="30">
        <v>2000</v>
      </c>
      <c r="D28" s="34"/>
      <c r="E28" s="25"/>
      <c r="F28" s="25"/>
      <c r="G28" s="25"/>
    </row>
    <row r="29" spans="1:7" ht="19.5" x14ac:dyDescent="0.4">
      <c r="A29" s="52">
        <v>3</v>
      </c>
      <c r="B29" s="29" t="s">
        <v>12</v>
      </c>
      <c r="C29" s="30">
        <v>2400</v>
      </c>
      <c r="D29" s="34"/>
      <c r="E29" s="25"/>
      <c r="F29" s="25"/>
      <c r="G29" s="25"/>
    </row>
    <row r="30" spans="1:7" ht="19.5" x14ac:dyDescent="0.4">
      <c r="A30" s="52">
        <v>4</v>
      </c>
      <c r="B30" s="29" t="s">
        <v>13</v>
      </c>
      <c r="C30" s="30">
        <v>1600</v>
      </c>
      <c r="D30" s="34"/>
      <c r="E30" s="25"/>
      <c r="F30" s="25"/>
      <c r="G30" s="25"/>
    </row>
    <row r="31" spans="1:7" ht="19.5" x14ac:dyDescent="0.4">
      <c r="A31" s="52">
        <v>5</v>
      </c>
      <c r="B31" s="29" t="s">
        <v>14</v>
      </c>
      <c r="C31" s="30">
        <v>6000</v>
      </c>
      <c r="D31" s="33">
        <v>1267</v>
      </c>
    </row>
    <row r="32" spans="1:7" ht="19.5" x14ac:dyDescent="0.4">
      <c r="A32" s="48" t="s">
        <v>66</v>
      </c>
      <c r="B32" s="51"/>
      <c r="C32" s="43">
        <f>SUM(C33:C38)</f>
        <v>7000</v>
      </c>
      <c r="D32" s="44">
        <f>SUM(D33:D38)</f>
        <v>1121</v>
      </c>
      <c r="E32" s="25"/>
      <c r="F32" s="25"/>
      <c r="G32" s="25"/>
    </row>
    <row r="33" spans="1:7" ht="19.5" x14ac:dyDescent="0.4">
      <c r="A33" s="52">
        <v>1</v>
      </c>
      <c r="B33" s="39" t="s">
        <v>5</v>
      </c>
      <c r="C33" s="36">
        <v>450</v>
      </c>
      <c r="D33" s="67">
        <v>450</v>
      </c>
      <c r="E33" s="25"/>
      <c r="F33" s="25"/>
      <c r="G33" s="25"/>
    </row>
    <row r="34" spans="1:7" ht="19.5" x14ac:dyDescent="0.4">
      <c r="A34" s="52">
        <v>2</v>
      </c>
      <c r="B34" s="29" t="s">
        <v>17</v>
      </c>
      <c r="C34" s="36">
        <v>2300</v>
      </c>
      <c r="D34" s="67">
        <v>671</v>
      </c>
      <c r="E34" s="25"/>
      <c r="F34" s="25"/>
      <c r="G34" s="25"/>
    </row>
    <row r="35" spans="1:7" ht="19.5" x14ac:dyDescent="0.4">
      <c r="A35" s="52">
        <v>3</v>
      </c>
      <c r="B35" s="29" t="s">
        <v>18</v>
      </c>
      <c r="C35" s="36">
        <v>500</v>
      </c>
      <c r="D35" s="45"/>
    </row>
    <row r="36" spans="1:7" ht="19.5" x14ac:dyDescent="0.4">
      <c r="A36" s="52">
        <v>4</v>
      </c>
      <c r="B36" s="39" t="s">
        <v>19</v>
      </c>
      <c r="C36" s="36">
        <v>500</v>
      </c>
      <c r="D36" s="45"/>
    </row>
    <row r="37" spans="1:7" ht="19.5" x14ac:dyDescent="0.4">
      <c r="A37" s="52">
        <v>5</v>
      </c>
      <c r="B37" s="39" t="s">
        <v>21</v>
      </c>
      <c r="C37" s="36">
        <v>2050</v>
      </c>
      <c r="D37" s="42"/>
    </row>
    <row r="38" spans="1:7" ht="19.5" x14ac:dyDescent="0.4">
      <c r="A38" s="52">
        <v>6</v>
      </c>
      <c r="B38" s="29" t="s">
        <v>14</v>
      </c>
      <c r="C38" s="36">
        <v>1200</v>
      </c>
      <c r="D38" s="42"/>
    </row>
    <row r="39" spans="1:7" ht="19.5" x14ac:dyDescent="0.4">
      <c r="A39" s="48" t="s">
        <v>67</v>
      </c>
      <c r="B39" s="51"/>
      <c r="C39" s="43">
        <f>SUM(C40:C44)</f>
        <v>8925</v>
      </c>
      <c r="D39" s="44">
        <f>SUM(D40:D44)</f>
        <v>4118</v>
      </c>
      <c r="E39" s="25"/>
      <c r="F39" s="25"/>
      <c r="G39" s="25"/>
    </row>
    <row r="40" spans="1:7" ht="19.5" x14ac:dyDescent="0.4">
      <c r="A40" s="52">
        <v>1</v>
      </c>
      <c r="B40" s="39" t="s">
        <v>5</v>
      </c>
      <c r="C40" s="36">
        <v>425</v>
      </c>
      <c r="D40" s="34">
        <v>375</v>
      </c>
      <c r="E40" s="25"/>
      <c r="F40" s="25"/>
      <c r="G40" s="25"/>
    </row>
    <row r="41" spans="1:7" ht="19.5" x14ac:dyDescent="0.4">
      <c r="A41" s="52">
        <v>2</v>
      </c>
      <c r="B41" s="29" t="s">
        <v>86</v>
      </c>
      <c r="C41" s="36">
        <v>500</v>
      </c>
      <c r="D41" s="34"/>
      <c r="E41" s="25"/>
      <c r="F41" s="25"/>
      <c r="G41" s="25"/>
    </row>
    <row r="42" spans="1:7" ht="19.5" x14ac:dyDescent="0.4">
      <c r="A42" s="52">
        <v>3</v>
      </c>
      <c r="B42" s="29" t="s">
        <v>88</v>
      </c>
      <c r="C42" s="36">
        <v>2000</v>
      </c>
      <c r="D42" s="77">
        <v>2125</v>
      </c>
      <c r="E42" s="25"/>
      <c r="F42" s="25"/>
      <c r="G42" s="25"/>
    </row>
    <row r="43" spans="1:7" ht="19.5" x14ac:dyDescent="0.4">
      <c r="A43" s="52">
        <v>4</v>
      </c>
      <c r="B43" s="39" t="s">
        <v>94</v>
      </c>
      <c r="C43" s="36">
        <v>2000</v>
      </c>
      <c r="D43" s="34"/>
    </row>
    <row r="44" spans="1:7" ht="19.5" x14ac:dyDescent="0.4">
      <c r="A44" s="52">
        <v>5</v>
      </c>
      <c r="B44" s="39" t="s">
        <v>14</v>
      </c>
      <c r="C44" s="36">
        <v>4000</v>
      </c>
      <c r="D44" s="34">
        <v>1618</v>
      </c>
    </row>
    <row r="45" spans="1:7" ht="19.5" x14ac:dyDescent="0.4">
      <c r="A45" s="48" t="s">
        <v>68</v>
      </c>
      <c r="B45" s="51"/>
      <c r="C45" s="43">
        <f>SUM(C46:C49)</f>
        <v>1840</v>
      </c>
      <c r="D45" s="44">
        <f>SUM(D46:D49)</f>
        <v>500</v>
      </c>
      <c r="E45" s="25"/>
      <c r="F45" s="25"/>
      <c r="G45" s="25"/>
    </row>
    <row r="46" spans="1:7" ht="19.5" x14ac:dyDescent="0.4">
      <c r="A46" s="52">
        <v>1</v>
      </c>
      <c r="B46" s="39" t="s">
        <v>5</v>
      </c>
      <c r="C46" s="30">
        <v>500</v>
      </c>
      <c r="D46" s="34">
        <v>500</v>
      </c>
    </row>
    <row r="47" spans="1:7" ht="19.5" x14ac:dyDescent="0.4">
      <c r="A47" s="52">
        <v>2</v>
      </c>
      <c r="B47" s="39" t="s">
        <v>71</v>
      </c>
      <c r="C47" s="30">
        <v>600</v>
      </c>
      <c r="D47" s="42"/>
    </row>
    <row r="48" spans="1:7" ht="19.5" x14ac:dyDescent="0.4">
      <c r="A48" s="52">
        <v>3</v>
      </c>
      <c r="B48" s="39" t="s">
        <v>72</v>
      </c>
      <c r="C48" s="30">
        <v>500</v>
      </c>
      <c r="D48" s="42"/>
    </row>
    <row r="49" spans="1:7" ht="19.5" x14ac:dyDescent="0.4">
      <c r="A49" s="52">
        <v>4</v>
      </c>
      <c r="B49" s="39" t="s">
        <v>73</v>
      </c>
      <c r="C49" s="30">
        <v>240</v>
      </c>
      <c r="D49" s="42"/>
    </row>
    <row r="50" spans="1:7" ht="19.5" x14ac:dyDescent="0.4">
      <c r="A50" s="48" t="s">
        <v>69</v>
      </c>
      <c r="B50" s="51"/>
      <c r="C50" s="43">
        <f>SUM(C51:C59)</f>
        <v>149675</v>
      </c>
      <c r="D50" s="44">
        <f>SUM(D51:D59)</f>
        <v>54000</v>
      </c>
      <c r="E50" s="25"/>
      <c r="F50" s="25"/>
      <c r="G50" s="25"/>
    </row>
    <row r="51" spans="1:7" ht="19.5" x14ac:dyDescent="0.4">
      <c r="A51" s="52">
        <v>1</v>
      </c>
      <c r="B51" s="39" t="s">
        <v>5</v>
      </c>
      <c r="C51" s="30">
        <v>475</v>
      </c>
      <c r="D51" s="33"/>
    </row>
    <row r="52" spans="1:7" ht="19.5" x14ac:dyDescent="0.4">
      <c r="A52" s="52">
        <v>2</v>
      </c>
      <c r="B52" s="39" t="s">
        <v>111</v>
      </c>
      <c r="C52" s="30">
        <v>1500</v>
      </c>
      <c r="D52" s="34"/>
    </row>
    <row r="53" spans="1:7" ht="19.5" x14ac:dyDescent="0.4">
      <c r="A53" s="52">
        <v>3</v>
      </c>
      <c r="B53" s="39" t="s">
        <v>128</v>
      </c>
      <c r="C53" s="30">
        <v>70000</v>
      </c>
      <c r="D53" s="34">
        <v>54000</v>
      </c>
    </row>
    <row r="54" spans="1:7" ht="19.5" x14ac:dyDescent="0.4">
      <c r="A54" s="52">
        <v>4</v>
      </c>
      <c r="B54" s="39" t="s">
        <v>129</v>
      </c>
      <c r="C54" s="30">
        <v>60000</v>
      </c>
      <c r="D54" s="34"/>
    </row>
    <row r="55" spans="1:7" ht="19.5" x14ac:dyDescent="0.4">
      <c r="A55" s="52">
        <v>5</v>
      </c>
      <c r="B55" s="39" t="s">
        <v>12</v>
      </c>
      <c r="C55" s="30">
        <v>2000</v>
      </c>
      <c r="D55" s="33"/>
    </row>
    <row r="56" spans="1:7" ht="19.5" x14ac:dyDescent="0.4">
      <c r="A56" s="52">
        <v>6</v>
      </c>
      <c r="B56" s="39" t="s">
        <v>112</v>
      </c>
      <c r="C56" s="30">
        <v>7200</v>
      </c>
      <c r="D56" s="33"/>
    </row>
    <row r="57" spans="1:7" ht="19.5" x14ac:dyDescent="0.4">
      <c r="A57" s="52">
        <v>7</v>
      </c>
      <c r="B57" s="39" t="s">
        <v>113</v>
      </c>
      <c r="C57" s="30">
        <v>500</v>
      </c>
      <c r="D57" s="34"/>
    </row>
    <row r="58" spans="1:7" ht="19.5" x14ac:dyDescent="0.4">
      <c r="A58" s="52">
        <v>8</v>
      </c>
      <c r="B58" s="39" t="s">
        <v>114</v>
      </c>
      <c r="C58" s="30">
        <v>1000</v>
      </c>
      <c r="D58" s="34"/>
    </row>
    <row r="59" spans="1:7" ht="19.5" x14ac:dyDescent="0.4">
      <c r="A59" s="52">
        <v>9</v>
      </c>
      <c r="B59" s="39" t="s">
        <v>115</v>
      </c>
      <c r="C59" s="30">
        <v>7000</v>
      </c>
      <c r="D59" s="34"/>
    </row>
    <row r="60" spans="1:7" ht="19.5" x14ac:dyDescent="0.4">
      <c r="A60" s="48" t="s">
        <v>70</v>
      </c>
      <c r="B60" s="51"/>
      <c r="C60" s="43">
        <f>SUM(C61:C62)</f>
        <v>450</v>
      </c>
      <c r="D60" s="44">
        <f>SUM(D61:D62)</f>
        <v>0</v>
      </c>
    </row>
    <row r="61" spans="1:7" ht="19.5" x14ac:dyDescent="0.4">
      <c r="A61" s="52">
        <v>1</v>
      </c>
      <c r="B61" s="39" t="s">
        <v>5</v>
      </c>
      <c r="C61" s="30">
        <v>150</v>
      </c>
      <c r="D61" s="42"/>
    </row>
    <row r="62" spans="1:7" ht="19.5" x14ac:dyDescent="0.4">
      <c r="A62" s="52">
        <v>2</v>
      </c>
      <c r="B62" s="39" t="s">
        <v>85</v>
      </c>
      <c r="C62" s="30">
        <v>300</v>
      </c>
      <c r="D62" s="42"/>
    </row>
    <row r="63" spans="1:7" ht="19.5" x14ac:dyDescent="0.4">
      <c r="A63" s="48" t="s">
        <v>76</v>
      </c>
      <c r="B63" s="51"/>
      <c r="C63" s="43">
        <f>SUM(C64:C70)</f>
        <v>86757</v>
      </c>
      <c r="D63" s="44">
        <f>SUM(D64:D72)</f>
        <v>216550</v>
      </c>
    </row>
    <row r="64" spans="1:7" ht="19.5" x14ac:dyDescent="0.4">
      <c r="A64" s="52">
        <v>1</v>
      </c>
      <c r="B64" s="39" t="s">
        <v>77</v>
      </c>
      <c r="C64" s="30">
        <v>27857</v>
      </c>
      <c r="D64" s="30">
        <v>27857</v>
      </c>
    </row>
    <row r="65" spans="1:6" ht="19.5" x14ac:dyDescent="0.4">
      <c r="A65" s="52">
        <v>2</v>
      </c>
      <c r="B65" s="54" t="s">
        <v>97</v>
      </c>
      <c r="C65" s="55">
        <v>3200</v>
      </c>
      <c r="D65" s="71">
        <v>3600</v>
      </c>
    </row>
    <row r="66" spans="1:6" ht="19.5" x14ac:dyDescent="0.4">
      <c r="A66" s="52">
        <v>3</v>
      </c>
      <c r="B66" s="39" t="s">
        <v>98</v>
      </c>
      <c r="C66" s="30">
        <v>2000</v>
      </c>
      <c r="D66" s="70">
        <v>2080</v>
      </c>
    </row>
    <row r="67" spans="1:6" ht="19.5" x14ac:dyDescent="0.4">
      <c r="A67" s="52">
        <v>4</v>
      </c>
      <c r="B67" s="39" t="s">
        <v>99</v>
      </c>
      <c r="C67" s="30">
        <v>200</v>
      </c>
      <c r="D67" s="30">
        <v>200</v>
      </c>
    </row>
    <row r="68" spans="1:6" ht="19.5" x14ac:dyDescent="0.4">
      <c r="A68" s="52">
        <v>5</v>
      </c>
      <c r="B68" s="39" t="s">
        <v>80</v>
      </c>
      <c r="C68" s="30">
        <v>2000</v>
      </c>
      <c r="D68" s="70">
        <v>133105</v>
      </c>
    </row>
    <row r="69" spans="1:6" ht="19.5" x14ac:dyDescent="0.4">
      <c r="A69" s="52">
        <v>6</v>
      </c>
      <c r="B69" s="39" t="s">
        <v>100</v>
      </c>
      <c r="C69" s="30">
        <v>1500</v>
      </c>
      <c r="D69" s="30"/>
    </row>
    <row r="70" spans="1:6" ht="19.5" x14ac:dyDescent="0.4">
      <c r="A70" s="52">
        <v>7</v>
      </c>
      <c r="B70" s="39" t="s">
        <v>130</v>
      </c>
      <c r="C70" s="30">
        <v>50000</v>
      </c>
      <c r="D70" s="55">
        <v>46900</v>
      </c>
    </row>
    <row r="71" spans="1:6" ht="19.5" x14ac:dyDescent="0.4">
      <c r="A71" s="52">
        <v>8</v>
      </c>
      <c r="B71" s="39" t="s">
        <v>171</v>
      </c>
      <c r="C71" s="39" t="s">
        <v>173</v>
      </c>
      <c r="D71" s="71">
        <v>2298</v>
      </c>
    </row>
    <row r="72" spans="1:6" ht="19.5" x14ac:dyDescent="0.4">
      <c r="A72" s="52">
        <v>9</v>
      </c>
      <c r="B72" s="39" t="s">
        <v>170</v>
      </c>
      <c r="D72" s="71">
        <v>510</v>
      </c>
    </row>
    <row r="73" spans="1:6" ht="19.5" x14ac:dyDescent="0.4">
      <c r="B73" s="75" t="s">
        <v>181</v>
      </c>
      <c r="C73" s="55">
        <f>SUM(C3,C6,C13,C19,C26,C32,C39,C45,C50,C60,C63)</f>
        <v>287122</v>
      </c>
      <c r="D73" s="74">
        <f>SUM(D3,D6,D13,D19,D26,D32,D39,D45,D50,D60,D63)</f>
        <v>278906</v>
      </c>
      <c r="F73" s="65"/>
    </row>
    <row r="74" spans="1:6" ht="19.5" x14ac:dyDescent="0.4">
      <c r="B74" s="42"/>
      <c r="C74" s="42"/>
      <c r="D74" s="42"/>
    </row>
    <row r="75" spans="1:6" ht="19.5" x14ac:dyDescent="0.4">
      <c r="C75" s="78" t="s">
        <v>182</v>
      </c>
      <c r="D75" s="76">
        <v>278906</v>
      </c>
    </row>
    <row r="76" spans="1:6" ht="19.5" x14ac:dyDescent="0.4">
      <c r="B76" s="42"/>
      <c r="C76" s="79" t="s">
        <v>180</v>
      </c>
      <c r="D76" s="73">
        <v>395441</v>
      </c>
    </row>
    <row r="77" spans="1:6" ht="19.5" x14ac:dyDescent="0.4">
      <c r="B77" s="42"/>
      <c r="C77" s="68" t="s">
        <v>179</v>
      </c>
      <c r="D77" s="69">
        <f>D76-D75</f>
        <v>116535</v>
      </c>
    </row>
    <row r="78" spans="1:6" ht="19.5" x14ac:dyDescent="0.4">
      <c r="B78" s="42"/>
      <c r="C78" s="42"/>
      <c r="D78" s="42"/>
    </row>
    <row r="79" spans="1:6" ht="19.5" x14ac:dyDescent="0.4">
      <c r="B79" s="42"/>
      <c r="C79" s="42"/>
      <c r="D79" s="42"/>
    </row>
    <row r="80" spans="1:6" ht="19.5" x14ac:dyDescent="0.4">
      <c r="B80" s="42"/>
      <c r="C80" s="42"/>
      <c r="D80" s="42"/>
    </row>
    <row r="81" spans="1:4" ht="19.5" x14ac:dyDescent="0.4">
      <c r="B81" s="42"/>
      <c r="C81" s="42"/>
      <c r="D81" s="42"/>
    </row>
    <row r="82" spans="1:4" ht="19.5" x14ac:dyDescent="0.4">
      <c r="B82" s="42"/>
      <c r="C82" s="42"/>
      <c r="D82" s="42"/>
    </row>
    <row r="83" spans="1:4" ht="19.5" x14ac:dyDescent="0.4">
      <c r="B83" s="42"/>
      <c r="C83" s="42"/>
      <c r="D83" s="42"/>
    </row>
    <row r="84" spans="1:4" ht="19.5" x14ac:dyDescent="0.4">
      <c r="B84" s="42"/>
      <c r="C84" s="42"/>
      <c r="D84" s="42"/>
    </row>
    <row r="85" spans="1:4" ht="19.5" x14ac:dyDescent="0.4">
      <c r="B85" s="42"/>
      <c r="C85" s="42"/>
      <c r="D85" s="42"/>
    </row>
    <row r="86" spans="1:4" ht="19.5" x14ac:dyDescent="0.4">
      <c r="B86" s="42"/>
      <c r="C86" s="42"/>
      <c r="D86" s="42"/>
    </row>
    <row r="87" spans="1:4" ht="19.5" x14ac:dyDescent="0.4">
      <c r="B87" s="42"/>
      <c r="C87" s="42"/>
      <c r="D87" s="42"/>
    </row>
    <row r="88" spans="1:4" ht="19.5" x14ac:dyDescent="0.4">
      <c r="B88" s="42"/>
      <c r="C88" s="42"/>
      <c r="D88" s="42"/>
    </row>
    <row r="89" spans="1:4" ht="19.5" x14ac:dyDescent="0.4">
      <c r="A89" s="50"/>
      <c r="B89" s="42"/>
      <c r="C89" s="42"/>
      <c r="D89" s="42"/>
    </row>
    <row r="90" spans="1:4" ht="19.5" x14ac:dyDescent="0.4">
      <c r="A90" s="50"/>
      <c r="B90" s="42"/>
      <c r="C90" s="42"/>
      <c r="D90" s="42"/>
    </row>
    <row r="91" spans="1:4" ht="19.5" x14ac:dyDescent="0.4">
      <c r="A91" s="50"/>
      <c r="B91" s="42"/>
      <c r="C91" s="42"/>
      <c r="D91" s="42"/>
    </row>
    <row r="92" spans="1:4" ht="19.5" x14ac:dyDescent="0.4">
      <c r="A92" s="50"/>
      <c r="B92" s="42"/>
      <c r="C92" s="42"/>
      <c r="D92" s="42"/>
    </row>
    <row r="93" spans="1:4" ht="19.5" x14ac:dyDescent="0.4">
      <c r="A93" s="50"/>
      <c r="B93" s="42"/>
      <c r="C93" s="42"/>
      <c r="D93" s="42"/>
    </row>
    <row r="94" spans="1:4" ht="19.5" x14ac:dyDescent="0.4">
      <c r="A94" s="50"/>
      <c r="B94" s="42"/>
      <c r="C94" s="42"/>
      <c r="D94" s="42"/>
    </row>
    <row r="95" spans="1:4" ht="19.5" x14ac:dyDescent="0.4">
      <c r="A95" s="50"/>
      <c r="B95" s="42"/>
      <c r="C95" s="42"/>
      <c r="D95" s="42"/>
    </row>
    <row r="96" spans="1:4" ht="19.5" x14ac:dyDescent="0.4">
      <c r="A96" s="50"/>
      <c r="B96" s="42"/>
      <c r="C96" s="42"/>
      <c r="D96" s="42"/>
    </row>
    <row r="97" spans="1:4" ht="19.5" x14ac:dyDescent="0.4">
      <c r="A97" s="50"/>
      <c r="B97" s="42"/>
      <c r="C97" s="42"/>
      <c r="D97" s="42"/>
    </row>
    <row r="98" spans="1:4" ht="19.5" x14ac:dyDescent="0.4">
      <c r="A98" s="50"/>
      <c r="B98" s="42"/>
      <c r="C98" s="42"/>
      <c r="D98" s="42"/>
    </row>
    <row r="99" spans="1:4" ht="19.5" x14ac:dyDescent="0.4">
      <c r="A99" s="50"/>
      <c r="B99" s="42"/>
      <c r="C99" s="42"/>
      <c r="D99" s="42"/>
    </row>
    <row r="100" spans="1:4" ht="19.5" x14ac:dyDescent="0.4">
      <c r="A100" s="50"/>
      <c r="B100" s="42"/>
      <c r="C100" s="42"/>
      <c r="D100" s="42"/>
    </row>
    <row r="101" spans="1:4" ht="19.5" x14ac:dyDescent="0.4">
      <c r="A101" s="50"/>
      <c r="B101" s="42"/>
      <c r="C101" s="42"/>
      <c r="D101" s="42"/>
    </row>
    <row r="102" spans="1:4" ht="19.5" x14ac:dyDescent="0.4">
      <c r="A102" s="50"/>
      <c r="B102" s="42"/>
      <c r="C102" s="42"/>
      <c r="D102" s="42"/>
    </row>
    <row r="103" spans="1:4" ht="19.5" x14ac:dyDescent="0.4">
      <c r="A103" s="50"/>
      <c r="B103" s="42"/>
      <c r="C103" s="42"/>
      <c r="D103" s="42"/>
    </row>
    <row r="104" spans="1:4" ht="19.5" x14ac:dyDescent="0.4">
      <c r="A104" s="50"/>
      <c r="B104" s="42"/>
      <c r="C104" s="42"/>
      <c r="D104" s="42"/>
    </row>
    <row r="105" spans="1:4" ht="19.5" x14ac:dyDescent="0.4">
      <c r="A105" s="50"/>
      <c r="B105" s="42"/>
      <c r="C105" s="42"/>
      <c r="D105" s="42"/>
    </row>
    <row r="106" spans="1:4" ht="19.5" x14ac:dyDescent="0.4">
      <c r="A106" s="50"/>
      <c r="B106" s="42"/>
      <c r="C106" s="42"/>
      <c r="D106" s="42"/>
    </row>
    <row r="107" spans="1:4" ht="19.5" x14ac:dyDescent="0.4">
      <c r="A107" s="50"/>
      <c r="B107" s="42"/>
      <c r="C107" s="42"/>
      <c r="D107" s="42"/>
    </row>
  </sheetData>
  <mergeCells count="1">
    <mergeCell ref="A1:E1"/>
  </mergeCells>
  <phoneticPr fontId="5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ColWidth="8.90625" defaultRowHeight="15.5" x14ac:dyDescent="0.4"/>
  <cols>
    <col min="1" max="1" width="2.90625" style="1" customWidth="1"/>
    <col min="2" max="2" width="25.6328125" style="1" customWidth="1"/>
    <col min="3" max="3" width="11.08984375" style="1" bestFit="1" customWidth="1"/>
    <col min="4" max="4" width="80.90625" style="1" customWidth="1"/>
    <col min="5" max="16384" width="8.90625" style="1"/>
  </cols>
  <sheetData>
    <row r="1" spans="1:4" ht="28" thickBot="1" x14ac:dyDescent="0.45">
      <c r="A1" s="82" t="s">
        <v>87</v>
      </c>
      <c r="B1" s="83"/>
      <c r="C1" s="83"/>
      <c r="D1" s="83"/>
    </row>
    <row r="2" spans="1:4" s="6" customFormat="1" ht="20" thickBot="1" x14ac:dyDescent="0.45">
      <c r="A2" s="2">
        <v>0</v>
      </c>
      <c r="B2" s="3" t="s">
        <v>0</v>
      </c>
      <c r="C2" s="4">
        <f>SUM(C3:C7)</f>
        <v>8925</v>
      </c>
      <c r="D2" s="5" t="s">
        <v>1</v>
      </c>
    </row>
    <row r="3" spans="1:4" ht="17.5" thickBot="1" x14ac:dyDescent="0.45">
      <c r="A3" s="7">
        <v>1</v>
      </c>
      <c r="B3" s="12" t="s">
        <v>90</v>
      </c>
      <c r="C3" s="16">
        <v>425</v>
      </c>
      <c r="D3" s="24" t="s">
        <v>91</v>
      </c>
    </row>
    <row r="4" spans="1:4" ht="17.5" thickBot="1" x14ac:dyDescent="0.45">
      <c r="A4" s="7">
        <v>2</v>
      </c>
      <c r="B4" s="15" t="s">
        <v>86</v>
      </c>
      <c r="C4" s="16">
        <v>500</v>
      </c>
      <c r="D4" s="23" t="s">
        <v>89</v>
      </c>
    </row>
    <row r="5" spans="1:4" ht="17.5" thickBot="1" x14ac:dyDescent="0.45">
      <c r="A5" s="7">
        <v>3</v>
      </c>
      <c r="B5" s="19" t="s">
        <v>88</v>
      </c>
      <c r="C5" s="16">
        <v>2000</v>
      </c>
      <c r="D5" s="11" t="s">
        <v>101</v>
      </c>
    </row>
    <row r="6" spans="1:4" ht="17.5" thickBot="1" x14ac:dyDescent="0.45">
      <c r="A6" s="7">
        <v>4</v>
      </c>
      <c r="B6" s="19" t="s">
        <v>93</v>
      </c>
      <c r="C6" s="16">
        <v>2000</v>
      </c>
      <c r="D6" s="11" t="s">
        <v>103</v>
      </c>
    </row>
    <row r="7" spans="1:4" s="10" customFormat="1" ht="17.5" thickBot="1" x14ac:dyDescent="0.45">
      <c r="A7" s="7">
        <v>5</v>
      </c>
      <c r="B7" s="19" t="s">
        <v>14</v>
      </c>
      <c r="C7" s="16">
        <v>4000</v>
      </c>
      <c r="D7" s="11" t="s">
        <v>92</v>
      </c>
    </row>
    <row r="10" spans="1:4" ht="17" x14ac:dyDescent="0.4">
      <c r="D10" s="22"/>
    </row>
    <row r="11" spans="1:4" x14ac:dyDescent="0.4">
      <c r="D11" s="21"/>
    </row>
  </sheetData>
  <mergeCells count="1"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7" sqref="B7"/>
    </sheetView>
  </sheetViews>
  <sheetFormatPr defaultColWidth="8.90625" defaultRowHeight="15.5" x14ac:dyDescent="0.4"/>
  <cols>
    <col min="1" max="1" width="2.90625" style="1" customWidth="1"/>
    <col min="2" max="2" width="29" style="1" customWidth="1"/>
    <col min="3" max="3" width="11.08984375" style="1" bestFit="1" customWidth="1"/>
    <col min="4" max="4" width="80.90625" style="1" customWidth="1"/>
    <col min="5" max="16384" width="8.90625" style="1"/>
  </cols>
  <sheetData>
    <row r="1" spans="1:4" ht="28" thickBot="1" x14ac:dyDescent="0.45">
      <c r="A1" s="84" t="s">
        <v>31</v>
      </c>
      <c r="B1" s="83"/>
      <c r="C1" s="83"/>
      <c r="D1" s="83"/>
    </row>
    <row r="2" spans="1:4" ht="20" thickBot="1" x14ac:dyDescent="0.45">
      <c r="A2" s="2">
        <v>0</v>
      </c>
      <c r="B2" s="3" t="s">
        <v>0</v>
      </c>
      <c r="C2" s="4">
        <f>SUM(C3:C6)</f>
        <v>1840</v>
      </c>
      <c r="D2" s="5" t="s">
        <v>4</v>
      </c>
    </row>
    <row r="3" spans="1:4" s="6" customFormat="1" ht="18.5" thickBot="1" x14ac:dyDescent="0.45">
      <c r="A3" s="7">
        <v>1</v>
      </c>
      <c r="B3" s="19" t="s">
        <v>40</v>
      </c>
      <c r="C3" s="8">
        <v>500</v>
      </c>
      <c r="D3" s="11" t="s">
        <v>43</v>
      </c>
    </row>
    <row r="4" spans="1:4" ht="17.5" thickBot="1" x14ac:dyDescent="0.45">
      <c r="A4" s="7">
        <v>2</v>
      </c>
      <c r="B4" s="19" t="s">
        <v>41</v>
      </c>
      <c r="C4" s="8">
        <v>600</v>
      </c>
      <c r="D4" s="11" t="s">
        <v>44</v>
      </c>
    </row>
    <row r="5" spans="1:4" ht="17.5" thickBot="1" x14ac:dyDescent="0.45">
      <c r="A5" s="7">
        <v>3</v>
      </c>
      <c r="B5" s="19" t="s">
        <v>45</v>
      </c>
      <c r="C5" s="8">
        <v>500</v>
      </c>
      <c r="D5" s="11"/>
    </row>
    <row r="6" spans="1:4" ht="17.5" thickBot="1" x14ac:dyDescent="0.45">
      <c r="A6" s="7">
        <v>4</v>
      </c>
      <c r="B6" s="19" t="s">
        <v>42</v>
      </c>
      <c r="C6" s="8">
        <v>240</v>
      </c>
      <c r="D6" s="11" t="s">
        <v>46</v>
      </c>
    </row>
  </sheetData>
  <mergeCells count="1"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18" sqref="D18"/>
    </sheetView>
  </sheetViews>
  <sheetFormatPr defaultColWidth="8.90625" defaultRowHeight="15.5" x14ac:dyDescent="0.4"/>
  <cols>
    <col min="1" max="1" width="2.90625" style="1" customWidth="1"/>
    <col min="2" max="2" width="29" style="1" customWidth="1"/>
    <col min="3" max="3" width="11.08984375" style="1" bestFit="1" customWidth="1"/>
    <col min="4" max="4" width="80.90625" style="1" customWidth="1"/>
    <col min="5" max="16384" width="8.90625" style="1"/>
  </cols>
  <sheetData>
    <row r="1" spans="1:4" ht="28" thickBot="1" x14ac:dyDescent="0.45">
      <c r="A1" s="84" t="s">
        <v>81</v>
      </c>
      <c r="B1" s="83"/>
      <c r="C1" s="83"/>
      <c r="D1" s="83"/>
    </row>
    <row r="2" spans="1:4" ht="20" thickBot="1" x14ac:dyDescent="0.45">
      <c r="A2" s="2">
        <v>0</v>
      </c>
      <c r="B2" s="3" t="s">
        <v>0</v>
      </c>
      <c r="C2" s="4">
        <f>SUM(C3:C4)</f>
        <v>450</v>
      </c>
      <c r="D2" s="5" t="s">
        <v>1</v>
      </c>
    </row>
    <row r="3" spans="1:4" s="6" customFormat="1" ht="18.5" thickBot="1" x14ac:dyDescent="0.45">
      <c r="A3" s="7">
        <v>1</v>
      </c>
      <c r="B3" s="19" t="s">
        <v>5</v>
      </c>
      <c r="C3" s="8">
        <v>150</v>
      </c>
      <c r="D3" s="11" t="s">
        <v>82</v>
      </c>
    </row>
    <row r="4" spans="1:4" ht="17.5" thickBot="1" x14ac:dyDescent="0.45">
      <c r="A4" s="7">
        <v>2</v>
      </c>
      <c r="B4" s="19" t="s">
        <v>84</v>
      </c>
      <c r="C4" s="8">
        <v>300</v>
      </c>
      <c r="D4" s="11" t="s">
        <v>83</v>
      </c>
    </row>
  </sheetData>
  <mergeCells count="1"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tabSelected="1" workbookViewId="0">
      <selection activeCell="C34" sqref="C34:D34"/>
    </sheetView>
  </sheetViews>
  <sheetFormatPr defaultRowHeight="17" x14ac:dyDescent="0.4"/>
  <cols>
    <col min="2" max="2" width="35.6328125" customWidth="1"/>
    <col min="3" max="4" width="8.7265625" style="85"/>
    <col min="5" max="5" width="13.08984375" bestFit="1" customWidth="1"/>
    <col min="6" max="6" width="13" bestFit="1" customWidth="1"/>
    <col min="7" max="7" width="12.7265625" customWidth="1"/>
    <col min="8" max="8" width="9" customWidth="1"/>
  </cols>
  <sheetData>
    <row r="1" spans="2:14" x14ac:dyDescent="0.4">
      <c r="C1" s="97"/>
      <c r="D1" s="97"/>
      <c r="H1" s="66"/>
      <c r="I1" s="66"/>
      <c r="J1" s="66"/>
      <c r="K1" s="66"/>
      <c r="L1" s="66"/>
      <c r="M1" s="66"/>
      <c r="N1" s="66"/>
    </row>
    <row r="2" spans="2:14" x14ac:dyDescent="0.4">
      <c r="B2" s="98" t="s">
        <v>134</v>
      </c>
      <c r="C2" s="103"/>
      <c r="D2" s="104"/>
      <c r="E2" s="86" t="s">
        <v>135</v>
      </c>
      <c r="F2" s="86" t="s">
        <v>137</v>
      </c>
      <c r="G2" s="87">
        <v>27187</v>
      </c>
      <c r="H2" s="66"/>
      <c r="I2" s="66"/>
      <c r="J2" s="66"/>
      <c r="K2" s="66"/>
      <c r="L2" s="66"/>
      <c r="M2" s="66"/>
      <c r="N2" s="66"/>
    </row>
    <row r="3" spans="2:14" x14ac:dyDescent="0.4">
      <c r="B3" s="99" t="s">
        <v>136</v>
      </c>
      <c r="C3" s="105"/>
      <c r="D3" s="106"/>
      <c r="E3" s="89"/>
      <c r="F3" s="89">
        <v>2080</v>
      </c>
      <c r="G3" s="90">
        <f>G2-F3+E3</f>
        <v>25107</v>
      </c>
      <c r="H3" s="66"/>
      <c r="I3" s="66"/>
      <c r="J3" s="66"/>
      <c r="K3" s="66"/>
      <c r="L3" s="66"/>
      <c r="M3" s="66"/>
      <c r="N3" s="66"/>
    </row>
    <row r="4" spans="2:14" x14ac:dyDescent="0.4">
      <c r="B4" s="99" t="s">
        <v>138</v>
      </c>
      <c r="C4" s="105"/>
      <c r="D4" s="106"/>
      <c r="E4" s="89">
        <v>46000</v>
      </c>
      <c r="F4" s="89"/>
      <c r="G4" s="90">
        <f>G3-F4+E4</f>
        <v>71107</v>
      </c>
      <c r="H4" s="66"/>
      <c r="I4" s="66"/>
      <c r="J4" s="66"/>
      <c r="K4" s="66"/>
      <c r="L4" s="66"/>
      <c r="M4" s="66"/>
      <c r="N4" s="66"/>
    </row>
    <row r="5" spans="2:14" x14ac:dyDescent="0.4">
      <c r="B5" s="99" t="s">
        <v>139</v>
      </c>
      <c r="C5" s="105"/>
      <c r="D5" s="106"/>
      <c r="E5" s="89">
        <v>43600</v>
      </c>
      <c r="F5" s="89"/>
      <c r="G5" s="90">
        <f t="shared" ref="G5:G47" si="0">G4-F5+E5</f>
        <v>114707</v>
      </c>
      <c r="H5" s="66"/>
      <c r="I5" s="66"/>
      <c r="J5" s="66"/>
      <c r="K5" s="66"/>
      <c r="L5" s="66"/>
      <c r="M5" s="66"/>
      <c r="N5" s="66"/>
    </row>
    <row r="6" spans="2:14" x14ac:dyDescent="0.4">
      <c r="B6" s="99" t="s">
        <v>140</v>
      </c>
      <c r="C6" s="105"/>
      <c r="D6" s="106"/>
      <c r="E6" s="89">
        <v>44800</v>
      </c>
      <c r="F6" s="89"/>
      <c r="G6" s="90">
        <f t="shared" si="0"/>
        <v>159507</v>
      </c>
      <c r="H6" s="66"/>
      <c r="I6" s="66"/>
      <c r="J6" s="66"/>
      <c r="K6" s="66"/>
      <c r="L6" s="66"/>
      <c r="M6" s="66"/>
      <c r="N6" s="66"/>
    </row>
    <row r="7" spans="2:14" x14ac:dyDescent="0.4">
      <c r="B7" s="99" t="s">
        <v>141</v>
      </c>
      <c r="C7" s="105"/>
      <c r="D7" s="106"/>
      <c r="E7" s="89">
        <v>43600</v>
      </c>
      <c r="F7" s="89"/>
      <c r="G7" s="90">
        <f t="shared" si="0"/>
        <v>203107</v>
      </c>
      <c r="H7" s="66"/>
      <c r="I7" s="66"/>
      <c r="J7" s="66"/>
      <c r="K7" s="66"/>
      <c r="L7" s="66"/>
      <c r="M7" s="66"/>
      <c r="N7" s="66"/>
    </row>
    <row r="8" spans="2:14" x14ac:dyDescent="0.4">
      <c r="B8" s="99" t="s">
        <v>142</v>
      </c>
      <c r="C8" s="105"/>
      <c r="D8" s="106"/>
      <c r="E8" s="89"/>
      <c r="F8" s="89">
        <v>27857</v>
      </c>
      <c r="G8" s="90">
        <f t="shared" si="0"/>
        <v>175250</v>
      </c>
      <c r="H8" s="66"/>
      <c r="I8" s="66"/>
      <c r="J8" s="66"/>
      <c r="K8" s="66"/>
      <c r="L8" s="66"/>
      <c r="M8" s="66"/>
      <c r="N8" s="66"/>
    </row>
    <row r="9" spans="2:14" x14ac:dyDescent="0.4">
      <c r="B9" s="99" t="s">
        <v>144</v>
      </c>
      <c r="C9" s="105"/>
      <c r="D9" s="106"/>
      <c r="E9" s="89"/>
      <c r="F9" s="89">
        <v>3600</v>
      </c>
      <c r="G9" s="90">
        <f t="shared" si="0"/>
        <v>171650</v>
      </c>
      <c r="H9" s="66"/>
      <c r="I9" s="66"/>
      <c r="J9" s="66"/>
      <c r="K9" s="66"/>
      <c r="L9" s="66"/>
      <c r="M9" s="66"/>
      <c r="N9" s="66"/>
    </row>
    <row r="10" spans="2:14" x14ac:dyDescent="0.4">
      <c r="B10" s="99" t="s">
        <v>143</v>
      </c>
      <c r="C10" s="105"/>
      <c r="D10" s="106"/>
      <c r="E10" s="89"/>
      <c r="F10" s="89">
        <v>200</v>
      </c>
      <c r="G10" s="90">
        <f t="shared" si="0"/>
        <v>171450</v>
      </c>
      <c r="H10" s="66"/>
      <c r="I10" s="66"/>
      <c r="J10" s="66"/>
      <c r="K10" s="66"/>
      <c r="L10" s="66"/>
      <c r="M10" s="66"/>
      <c r="N10" s="66"/>
    </row>
    <row r="11" spans="2:14" x14ac:dyDescent="0.4">
      <c r="B11" s="99" t="s">
        <v>145</v>
      </c>
      <c r="C11" s="105"/>
      <c r="D11" s="106"/>
      <c r="E11" s="89"/>
      <c r="F11" s="89">
        <v>350</v>
      </c>
      <c r="G11" s="90">
        <f t="shared" si="0"/>
        <v>171100</v>
      </c>
      <c r="H11" s="66"/>
      <c r="I11" s="66"/>
      <c r="J11" s="66"/>
      <c r="K11" s="66"/>
      <c r="L11" s="66"/>
      <c r="M11" s="66"/>
      <c r="N11" s="66"/>
    </row>
    <row r="12" spans="2:14" x14ac:dyDescent="0.4">
      <c r="B12" s="99" t="s">
        <v>146</v>
      </c>
      <c r="C12" s="105"/>
      <c r="D12" s="106"/>
      <c r="E12" s="89"/>
      <c r="F12" s="89">
        <v>650</v>
      </c>
      <c r="G12" s="90">
        <f t="shared" si="0"/>
        <v>170450</v>
      </c>
      <c r="H12" s="66"/>
      <c r="I12" s="66"/>
      <c r="J12" s="66"/>
      <c r="K12" s="66"/>
      <c r="L12" s="66"/>
      <c r="M12" s="66"/>
      <c r="N12" s="66"/>
    </row>
    <row r="13" spans="2:14" x14ac:dyDescent="0.4">
      <c r="B13" s="99" t="s">
        <v>147</v>
      </c>
      <c r="C13" s="105"/>
      <c r="D13" s="106"/>
      <c r="E13" s="89"/>
      <c r="F13" s="89">
        <v>450</v>
      </c>
      <c r="G13" s="90">
        <f t="shared" si="0"/>
        <v>170000</v>
      </c>
      <c r="H13" s="66"/>
      <c r="I13" s="66"/>
      <c r="J13" s="66"/>
      <c r="K13" s="66"/>
      <c r="L13" s="66"/>
      <c r="M13" s="66"/>
      <c r="N13" s="66"/>
    </row>
    <row r="14" spans="2:14" x14ac:dyDescent="0.4">
      <c r="B14" s="99" t="s">
        <v>148</v>
      </c>
      <c r="C14" s="105"/>
      <c r="D14" s="106"/>
      <c r="E14" s="89"/>
      <c r="F14" s="89">
        <v>375</v>
      </c>
      <c r="G14" s="90">
        <f t="shared" si="0"/>
        <v>169625</v>
      </c>
      <c r="H14" s="66"/>
      <c r="I14" s="66"/>
      <c r="J14" s="66"/>
      <c r="K14" s="66"/>
      <c r="L14" s="66"/>
      <c r="M14" s="66"/>
      <c r="N14" s="66"/>
    </row>
    <row r="15" spans="2:14" x14ac:dyDescent="0.4">
      <c r="B15" s="99" t="s">
        <v>149</v>
      </c>
      <c r="C15" s="105"/>
      <c r="D15" s="106"/>
      <c r="E15" s="89"/>
      <c r="F15" s="89">
        <v>500</v>
      </c>
      <c r="G15" s="90">
        <f t="shared" si="0"/>
        <v>169125</v>
      </c>
      <c r="H15" s="66"/>
      <c r="I15" s="66"/>
      <c r="J15" s="66"/>
      <c r="K15" s="66"/>
      <c r="L15" s="66"/>
      <c r="M15" s="66"/>
      <c r="N15" s="66"/>
    </row>
    <row r="16" spans="2:14" x14ac:dyDescent="0.4">
      <c r="B16" s="99" t="s">
        <v>150</v>
      </c>
      <c r="C16" s="105"/>
      <c r="D16" s="106"/>
      <c r="E16" s="89"/>
      <c r="F16" s="89">
        <v>350</v>
      </c>
      <c r="G16" s="90">
        <f t="shared" si="0"/>
        <v>168775</v>
      </c>
    </row>
    <row r="17" spans="2:7" x14ac:dyDescent="0.4">
      <c r="B17" s="99" t="s">
        <v>151</v>
      </c>
      <c r="C17" s="105"/>
      <c r="D17" s="106"/>
      <c r="E17" s="89"/>
      <c r="F17" s="89">
        <v>1267</v>
      </c>
      <c r="G17" s="90">
        <f t="shared" si="0"/>
        <v>167508</v>
      </c>
    </row>
    <row r="18" spans="2:7" x14ac:dyDescent="0.4">
      <c r="B18" s="99" t="s">
        <v>152</v>
      </c>
      <c r="C18" s="105"/>
      <c r="D18" s="106"/>
      <c r="E18" s="89"/>
      <c r="F18" s="89">
        <v>1618</v>
      </c>
      <c r="G18" s="90">
        <f t="shared" si="0"/>
        <v>165890</v>
      </c>
    </row>
    <row r="19" spans="2:7" x14ac:dyDescent="0.4">
      <c r="B19" s="100" t="s">
        <v>153</v>
      </c>
      <c r="C19" s="111"/>
      <c r="D19" s="112"/>
      <c r="E19" s="89"/>
      <c r="F19" s="89">
        <v>513</v>
      </c>
      <c r="G19" s="90">
        <f t="shared" si="0"/>
        <v>165377</v>
      </c>
    </row>
    <row r="20" spans="2:7" x14ac:dyDescent="0.4">
      <c r="B20" s="100" t="s">
        <v>155</v>
      </c>
      <c r="C20" s="111"/>
      <c r="D20" s="112"/>
      <c r="E20" s="89"/>
      <c r="F20" s="89">
        <v>20000</v>
      </c>
      <c r="G20" s="90">
        <f t="shared" si="0"/>
        <v>145377</v>
      </c>
    </row>
    <row r="21" spans="2:7" x14ac:dyDescent="0.4">
      <c r="B21" s="100" t="s">
        <v>154</v>
      </c>
      <c r="C21" s="111"/>
      <c r="D21" s="112"/>
      <c r="E21" s="89"/>
      <c r="F21" s="89">
        <v>15</v>
      </c>
      <c r="G21" s="90">
        <f t="shared" si="0"/>
        <v>145362</v>
      </c>
    </row>
    <row r="22" spans="2:7" x14ac:dyDescent="0.4">
      <c r="B22" s="99" t="s">
        <v>169</v>
      </c>
      <c r="C22" s="105"/>
      <c r="D22" s="106"/>
      <c r="E22" s="89"/>
      <c r="F22" s="89">
        <v>510</v>
      </c>
      <c r="G22" s="90">
        <f t="shared" si="0"/>
        <v>144852</v>
      </c>
    </row>
    <row r="23" spans="2:7" x14ac:dyDescent="0.4">
      <c r="B23" s="100" t="s">
        <v>163</v>
      </c>
      <c r="C23" s="111"/>
      <c r="D23" s="112"/>
      <c r="E23" s="89"/>
      <c r="F23" s="89">
        <v>4802</v>
      </c>
      <c r="G23" s="90">
        <f t="shared" si="0"/>
        <v>140050</v>
      </c>
    </row>
    <row r="24" spans="2:7" x14ac:dyDescent="0.4">
      <c r="B24" s="100" t="s">
        <v>156</v>
      </c>
      <c r="C24" s="111"/>
      <c r="D24" s="112"/>
      <c r="E24" s="89"/>
      <c r="F24" s="89">
        <v>62410</v>
      </c>
      <c r="G24" s="90">
        <f t="shared" si="0"/>
        <v>77640</v>
      </c>
    </row>
    <row r="25" spans="2:7" x14ac:dyDescent="0.4">
      <c r="B25" s="100" t="s">
        <v>157</v>
      </c>
      <c r="C25" s="111"/>
      <c r="D25" s="112"/>
      <c r="E25" s="89">
        <v>151077</v>
      </c>
      <c r="F25" s="89"/>
      <c r="G25" s="90">
        <f t="shared" si="0"/>
        <v>228717</v>
      </c>
    </row>
    <row r="26" spans="2:7" x14ac:dyDescent="0.4">
      <c r="B26" s="100" t="s">
        <v>158</v>
      </c>
      <c r="C26" s="111"/>
      <c r="D26" s="112"/>
      <c r="E26" s="89"/>
      <c r="F26" s="89">
        <v>20015</v>
      </c>
      <c r="G26" s="90">
        <f t="shared" si="0"/>
        <v>208702</v>
      </c>
    </row>
    <row r="27" spans="2:7" x14ac:dyDescent="0.4">
      <c r="B27" s="99" t="s">
        <v>159</v>
      </c>
      <c r="C27" s="105"/>
      <c r="D27" s="106"/>
      <c r="E27" s="89"/>
      <c r="F27" s="89">
        <v>1987</v>
      </c>
      <c r="G27" s="90">
        <f t="shared" si="0"/>
        <v>206715</v>
      </c>
    </row>
    <row r="28" spans="2:7" x14ac:dyDescent="0.4">
      <c r="B28" s="99" t="s">
        <v>160</v>
      </c>
      <c r="C28" s="105"/>
      <c r="D28" s="106"/>
      <c r="E28" s="89"/>
      <c r="F28" s="89">
        <v>46900</v>
      </c>
      <c r="G28" s="90">
        <f t="shared" si="0"/>
        <v>159815</v>
      </c>
    </row>
    <row r="29" spans="2:7" x14ac:dyDescent="0.4">
      <c r="B29" s="99" t="s">
        <v>161</v>
      </c>
      <c r="C29" s="105"/>
      <c r="D29" s="106"/>
      <c r="E29" s="89"/>
      <c r="F29" s="89">
        <v>2125</v>
      </c>
      <c r="G29" s="90">
        <f t="shared" si="0"/>
        <v>157690</v>
      </c>
    </row>
    <row r="30" spans="2:7" x14ac:dyDescent="0.4">
      <c r="B30" s="99" t="s">
        <v>162</v>
      </c>
      <c r="C30" s="105"/>
      <c r="D30" s="106"/>
      <c r="E30" s="89"/>
      <c r="F30" s="89">
        <v>671</v>
      </c>
      <c r="G30" s="90">
        <f t="shared" si="0"/>
        <v>157019</v>
      </c>
    </row>
    <row r="31" spans="2:7" x14ac:dyDescent="0.4">
      <c r="B31" s="99" t="s">
        <v>164</v>
      </c>
      <c r="C31" s="105"/>
      <c r="D31" s="106"/>
      <c r="E31" s="89">
        <v>57</v>
      </c>
      <c r="F31" s="89"/>
      <c r="G31" s="90">
        <f t="shared" si="0"/>
        <v>157076</v>
      </c>
    </row>
    <row r="32" spans="2:7" x14ac:dyDescent="0.4">
      <c r="B32" s="99" t="s">
        <v>175</v>
      </c>
      <c r="C32" s="105"/>
      <c r="D32" s="106"/>
      <c r="E32" s="89"/>
      <c r="F32" s="89">
        <v>54000</v>
      </c>
      <c r="G32" s="90">
        <f t="shared" si="0"/>
        <v>103076</v>
      </c>
    </row>
    <row r="33" spans="2:7" x14ac:dyDescent="0.4">
      <c r="B33" s="99" t="s">
        <v>174</v>
      </c>
      <c r="C33" s="105"/>
      <c r="D33" s="106"/>
      <c r="E33" s="89">
        <v>50000</v>
      </c>
      <c r="F33" s="89"/>
      <c r="G33" s="90">
        <f t="shared" si="0"/>
        <v>153076</v>
      </c>
    </row>
    <row r="34" spans="2:7" x14ac:dyDescent="0.4">
      <c r="B34" s="100" t="s">
        <v>165</v>
      </c>
      <c r="C34" s="111"/>
      <c r="D34" s="112"/>
      <c r="E34" s="89"/>
      <c r="F34" s="89">
        <v>25350</v>
      </c>
      <c r="G34" s="90">
        <f t="shared" si="0"/>
        <v>127726</v>
      </c>
    </row>
    <row r="35" spans="2:7" x14ac:dyDescent="0.4">
      <c r="B35" s="99" t="s">
        <v>166</v>
      </c>
      <c r="C35" s="105"/>
      <c r="D35" s="106"/>
      <c r="E35" s="89"/>
      <c r="F35" s="89">
        <v>311</v>
      </c>
      <c r="G35" s="90">
        <f t="shared" si="0"/>
        <v>127415</v>
      </c>
    </row>
    <row r="36" spans="2:7" x14ac:dyDescent="0.4">
      <c r="B36" s="99" t="s">
        <v>184</v>
      </c>
      <c r="C36" s="105"/>
      <c r="D36" s="106"/>
      <c r="E36" s="88"/>
      <c r="F36" s="89">
        <v>843</v>
      </c>
      <c r="G36" s="90">
        <f t="shared" si="0"/>
        <v>126572</v>
      </c>
    </row>
    <row r="37" spans="2:7" x14ac:dyDescent="0.4">
      <c r="B37" s="99" t="s">
        <v>185</v>
      </c>
      <c r="C37" s="105"/>
      <c r="D37" s="106"/>
      <c r="E37" s="88"/>
      <c r="F37" s="89">
        <v>1184</v>
      </c>
      <c r="G37" s="90">
        <f t="shared" si="0"/>
        <v>125388</v>
      </c>
    </row>
    <row r="38" spans="2:7" x14ac:dyDescent="0.4">
      <c r="B38" s="99" t="s">
        <v>183</v>
      </c>
      <c r="C38" s="105"/>
      <c r="D38" s="106"/>
      <c r="E38" s="88"/>
      <c r="F38" s="89">
        <v>2680</v>
      </c>
      <c r="G38" s="90">
        <f t="shared" si="0"/>
        <v>122708</v>
      </c>
    </row>
    <row r="39" spans="2:7" x14ac:dyDescent="0.4">
      <c r="B39" s="99" t="s">
        <v>192</v>
      </c>
      <c r="C39" s="105"/>
      <c r="D39" s="106"/>
      <c r="E39" s="88"/>
      <c r="F39" s="89">
        <v>15041</v>
      </c>
      <c r="G39" s="90">
        <f t="shared" si="0"/>
        <v>107667</v>
      </c>
    </row>
    <row r="40" spans="2:7" x14ac:dyDescent="0.4">
      <c r="B40" s="99" t="s">
        <v>195</v>
      </c>
      <c r="C40" s="105"/>
      <c r="D40" s="106"/>
      <c r="E40" s="89">
        <v>5000</v>
      </c>
      <c r="F40" s="88"/>
      <c r="G40" s="90">
        <f t="shared" si="0"/>
        <v>112667</v>
      </c>
    </row>
    <row r="41" spans="2:7" x14ac:dyDescent="0.4">
      <c r="B41" s="99" t="s">
        <v>186</v>
      </c>
      <c r="C41" s="105"/>
      <c r="D41" s="106"/>
      <c r="E41" s="88"/>
      <c r="F41" s="89">
        <v>1867</v>
      </c>
      <c r="G41" s="90">
        <f t="shared" si="0"/>
        <v>110800</v>
      </c>
    </row>
    <row r="42" spans="2:7" x14ac:dyDescent="0.4">
      <c r="B42" s="99" t="s">
        <v>185</v>
      </c>
      <c r="C42" s="105"/>
      <c r="D42" s="106"/>
      <c r="E42" s="88"/>
      <c r="F42" s="89">
        <v>852</v>
      </c>
      <c r="G42" s="90">
        <f t="shared" si="0"/>
        <v>109948</v>
      </c>
    </row>
    <row r="43" spans="2:7" x14ac:dyDescent="0.4">
      <c r="B43" s="99" t="s">
        <v>187</v>
      </c>
      <c r="C43" s="105"/>
      <c r="D43" s="106"/>
      <c r="E43" s="89">
        <v>6600</v>
      </c>
      <c r="F43" s="88"/>
      <c r="G43" s="90">
        <f t="shared" si="0"/>
        <v>116548</v>
      </c>
    </row>
    <row r="44" spans="2:7" x14ac:dyDescent="0.4">
      <c r="B44" s="99" t="s">
        <v>188</v>
      </c>
      <c r="C44" s="105"/>
      <c r="D44" s="106"/>
      <c r="E44" s="88"/>
      <c r="F44" s="89">
        <v>6400</v>
      </c>
      <c r="G44" s="90">
        <f t="shared" si="0"/>
        <v>110148</v>
      </c>
    </row>
    <row r="45" spans="2:7" x14ac:dyDescent="0.4">
      <c r="B45" s="99" t="s">
        <v>189</v>
      </c>
      <c r="C45" s="105"/>
      <c r="D45" s="106"/>
      <c r="E45" s="88"/>
      <c r="F45" s="89">
        <v>785</v>
      </c>
      <c r="G45" s="90">
        <f t="shared" si="0"/>
        <v>109363</v>
      </c>
    </row>
    <row r="46" spans="2:7" x14ac:dyDescent="0.4">
      <c r="B46" s="99" t="s">
        <v>193</v>
      </c>
      <c r="C46" s="105"/>
      <c r="D46" s="106"/>
      <c r="E46" s="89">
        <v>94</v>
      </c>
      <c r="F46" s="88"/>
      <c r="G46" s="90">
        <f t="shared" si="0"/>
        <v>109457</v>
      </c>
    </row>
    <row r="47" spans="2:7" x14ac:dyDescent="0.4">
      <c r="B47" s="99" t="s">
        <v>194</v>
      </c>
      <c r="C47" s="105"/>
      <c r="D47" s="106"/>
      <c r="E47" s="88"/>
      <c r="F47" s="89">
        <v>586</v>
      </c>
      <c r="G47" s="90">
        <f t="shared" si="0"/>
        <v>108871</v>
      </c>
    </row>
    <row r="48" spans="2:7" x14ac:dyDescent="0.4">
      <c r="B48" s="99"/>
      <c r="C48" s="105"/>
      <c r="D48" s="106"/>
      <c r="E48" s="88"/>
      <c r="F48" s="89"/>
      <c r="G48" s="91"/>
    </row>
    <row r="49" spans="2:7" x14ac:dyDescent="0.4">
      <c r="B49" s="101" t="s">
        <v>167</v>
      </c>
      <c r="C49" s="107"/>
      <c r="D49" s="108"/>
      <c r="E49" s="93">
        <v>27187</v>
      </c>
      <c r="F49" s="92"/>
      <c r="G49" s="91"/>
    </row>
    <row r="50" spans="2:7" x14ac:dyDescent="0.4">
      <c r="B50" s="101" t="s">
        <v>190</v>
      </c>
      <c r="C50" s="107"/>
      <c r="D50" s="108"/>
      <c r="E50" s="93">
        <v>390828</v>
      </c>
      <c r="F50" s="92"/>
      <c r="G50" s="91"/>
    </row>
    <row r="51" spans="2:7" x14ac:dyDescent="0.4">
      <c r="B51" s="101" t="s">
        <v>191</v>
      </c>
      <c r="C51" s="107"/>
      <c r="D51" s="108"/>
      <c r="E51" s="94"/>
      <c r="F51" s="93">
        <v>294103</v>
      </c>
      <c r="G51" s="91"/>
    </row>
    <row r="52" spans="2:7" x14ac:dyDescent="0.4">
      <c r="B52" s="102" t="s">
        <v>196</v>
      </c>
      <c r="C52" s="109"/>
      <c r="D52" s="110"/>
      <c r="E52" s="95"/>
      <c r="F52" s="95">
        <v>108871</v>
      </c>
      <c r="G52" s="96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defaultColWidth="8.90625" defaultRowHeight="15.5" x14ac:dyDescent="0.4"/>
  <cols>
    <col min="1" max="1" width="2.90625" style="1" customWidth="1"/>
    <col min="2" max="2" width="25.6328125" style="1" customWidth="1"/>
    <col min="3" max="3" width="11.08984375" style="1" bestFit="1" customWidth="1"/>
    <col min="4" max="4" width="80.90625" style="1" customWidth="1"/>
    <col min="5" max="16384" width="8.90625" style="1"/>
  </cols>
  <sheetData>
    <row r="1" spans="1:4" ht="28" thickBot="1" x14ac:dyDescent="0.45">
      <c r="A1" s="82" t="s">
        <v>2</v>
      </c>
      <c r="B1" s="82"/>
      <c r="C1" s="82"/>
      <c r="D1" s="82"/>
    </row>
    <row r="2" spans="1:4" s="6" customFormat="1" ht="20" thickBot="1" x14ac:dyDescent="0.45">
      <c r="A2" s="2">
        <v>0</v>
      </c>
      <c r="B2" s="3" t="s">
        <v>0</v>
      </c>
      <c r="C2" s="4">
        <f>SUM(C3:C4)</f>
        <v>1900</v>
      </c>
      <c r="D2" s="5" t="s">
        <v>1</v>
      </c>
    </row>
    <row r="3" spans="1:4" ht="17.5" thickBot="1" x14ac:dyDescent="0.45">
      <c r="A3" s="7">
        <v>1</v>
      </c>
      <c r="B3" s="12" t="s">
        <v>39</v>
      </c>
      <c r="C3" s="8">
        <v>1800</v>
      </c>
      <c r="D3" s="18" t="s">
        <v>29</v>
      </c>
    </row>
    <row r="4" spans="1:4" s="10" customFormat="1" ht="17.5" thickBot="1" x14ac:dyDescent="0.45">
      <c r="A4" s="7">
        <v>2</v>
      </c>
      <c r="B4" s="12" t="s">
        <v>74</v>
      </c>
      <c r="C4" s="9">
        <v>100</v>
      </c>
      <c r="D4" s="18" t="s">
        <v>75</v>
      </c>
    </row>
  </sheetData>
  <mergeCells count="1"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8" sqref="B8"/>
    </sheetView>
  </sheetViews>
  <sheetFormatPr defaultColWidth="8.90625" defaultRowHeight="15.5" x14ac:dyDescent="0.4"/>
  <cols>
    <col min="1" max="1" width="2.90625" style="1" customWidth="1"/>
    <col min="2" max="2" width="25.6328125" style="1" customWidth="1"/>
    <col min="3" max="3" width="11.08984375" style="1" bestFit="1" customWidth="1"/>
    <col min="4" max="4" width="80.90625" style="1" customWidth="1"/>
    <col min="5" max="16384" width="8.90625" style="1"/>
  </cols>
  <sheetData>
    <row r="1" spans="1:4" ht="28" thickBot="1" x14ac:dyDescent="0.45">
      <c r="A1" s="82" t="s">
        <v>23</v>
      </c>
      <c r="B1" s="83"/>
      <c r="C1" s="83"/>
      <c r="D1" s="83"/>
    </row>
    <row r="2" spans="1:4" s="6" customFormat="1" ht="20" thickBot="1" x14ac:dyDescent="0.45">
      <c r="A2" s="2">
        <v>0</v>
      </c>
      <c r="B2" s="3" t="s">
        <v>0</v>
      </c>
      <c r="C2" s="4">
        <f>SUM(C3:C8)</f>
        <v>9500</v>
      </c>
      <c r="D2" s="5" t="s">
        <v>4</v>
      </c>
    </row>
    <row r="3" spans="1:4" ht="17.5" thickBot="1" x14ac:dyDescent="0.45">
      <c r="A3" s="7">
        <v>1</v>
      </c>
      <c r="B3" s="12" t="s">
        <v>35</v>
      </c>
      <c r="C3" s="9">
        <v>650</v>
      </c>
      <c r="D3" s="18" t="s">
        <v>36</v>
      </c>
    </row>
    <row r="4" spans="1:4" ht="17.5" thickBot="1" x14ac:dyDescent="0.45">
      <c r="A4" s="7">
        <v>2</v>
      </c>
      <c r="B4" s="12" t="s">
        <v>15</v>
      </c>
      <c r="C4" s="8">
        <v>350</v>
      </c>
      <c r="D4" s="18"/>
    </row>
    <row r="5" spans="1:4" s="10" customFormat="1" ht="17.5" thickBot="1" x14ac:dyDescent="0.45">
      <c r="A5" s="7">
        <v>3</v>
      </c>
      <c r="B5" s="12" t="s">
        <v>24</v>
      </c>
      <c r="C5" s="9">
        <v>500</v>
      </c>
      <c r="D5" s="18"/>
    </row>
    <row r="6" spans="1:4" s="10" customFormat="1" ht="17.5" thickBot="1" x14ac:dyDescent="0.45">
      <c r="A6" s="7">
        <v>4</v>
      </c>
      <c r="B6" s="12" t="s">
        <v>104</v>
      </c>
      <c r="C6" s="9">
        <v>6000</v>
      </c>
      <c r="D6" s="18" t="s">
        <v>108</v>
      </c>
    </row>
    <row r="7" spans="1:4" ht="17.5" thickBot="1" x14ac:dyDescent="0.45">
      <c r="A7" s="7">
        <v>5</v>
      </c>
      <c r="B7" s="12" t="s">
        <v>38</v>
      </c>
      <c r="C7" s="8">
        <v>1200</v>
      </c>
      <c r="D7" s="18" t="s">
        <v>47</v>
      </c>
    </row>
    <row r="8" spans="1:4" ht="17.5" thickBot="1" x14ac:dyDescent="0.45">
      <c r="A8" s="7">
        <v>6</v>
      </c>
      <c r="B8" s="12" t="s">
        <v>107</v>
      </c>
      <c r="C8" s="8">
        <v>800</v>
      </c>
      <c r="D8" s="18"/>
    </row>
  </sheetData>
  <mergeCells count="1"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2" sqref="B12"/>
    </sheetView>
  </sheetViews>
  <sheetFormatPr defaultColWidth="8.90625" defaultRowHeight="15.5" x14ac:dyDescent="0.4"/>
  <cols>
    <col min="1" max="1" width="2.90625" style="1" customWidth="1"/>
    <col min="2" max="2" width="25.6328125" style="1" customWidth="1"/>
    <col min="3" max="3" width="11.08984375" style="1" bestFit="1" customWidth="1"/>
    <col min="4" max="4" width="80.90625" style="1" customWidth="1"/>
    <col min="5" max="16384" width="8.90625" style="1"/>
  </cols>
  <sheetData>
    <row r="1" spans="1:4" ht="28" thickBot="1" x14ac:dyDescent="0.45">
      <c r="A1" s="82" t="s">
        <v>95</v>
      </c>
      <c r="B1" s="83"/>
      <c r="C1" s="83"/>
      <c r="D1" s="83"/>
    </row>
    <row r="2" spans="1:4" s="6" customFormat="1" ht="20" thickBot="1" x14ac:dyDescent="0.45">
      <c r="A2" s="2">
        <v>0</v>
      </c>
      <c r="B2" s="3" t="s">
        <v>0</v>
      </c>
      <c r="C2" s="4">
        <f>SUM(C3:C7)</f>
        <v>3350</v>
      </c>
      <c r="D2" s="5" t="s">
        <v>1</v>
      </c>
    </row>
    <row r="3" spans="1:4" ht="17.5" thickBot="1" x14ac:dyDescent="0.45">
      <c r="A3" s="7">
        <v>1</v>
      </c>
      <c r="B3" s="12" t="s">
        <v>5</v>
      </c>
      <c r="C3" s="9">
        <v>0</v>
      </c>
      <c r="D3" s="18" t="s">
        <v>96</v>
      </c>
    </row>
    <row r="4" spans="1:4" ht="17.5" thickBot="1" x14ac:dyDescent="0.45">
      <c r="A4" s="7">
        <v>2</v>
      </c>
      <c r="B4" s="12" t="s">
        <v>15</v>
      </c>
      <c r="C4" s="8">
        <v>350</v>
      </c>
      <c r="D4" s="18"/>
    </row>
    <row r="5" spans="1:4" s="10" customFormat="1" ht="17.5" thickBot="1" x14ac:dyDescent="0.45">
      <c r="A5" s="7">
        <v>3</v>
      </c>
      <c r="B5" s="12" t="s">
        <v>24</v>
      </c>
      <c r="C5" s="9">
        <v>500</v>
      </c>
      <c r="D5" s="18"/>
    </row>
    <row r="6" spans="1:4" ht="17.5" thickBot="1" x14ac:dyDescent="0.45">
      <c r="A6" s="7">
        <v>4</v>
      </c>
      <c r="B6" s="12" t="s">
        <v>14</v>
      </c>
      <c r="C6" s="8">
        <v>1700</v>
      </c>
      <c r="D6" s="18"/>
    </row>
    <row r="7" spans="1:4" ht="17.5" thickBot="1" x14ac:dyDescent="0.45">
      <c r="A7" s="7">
        <v>5</v>
      </c>
      <c r="B7" s="12" t="s">
        <v>106</v>
      </c>
      <c r="C7" s="8">
        <v>800</v>
      </c>
      <c r="D7" s="18"/>
    </row>
    <row r="8" spans="1:4" x14ac:dyDescent="0.4">
      <c r="B8" s="53"/>
    </row>
  </sheetData>
  <mergeCells count="1"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6" sqref="D6"/>
    </sheetView>
  </sheetViews>
  <sheetFormatPr defaultColWidth="8.90625" defaultRowHeight="15.5" x14ac:dyDescent="0.4"/>
  <cols>
    <col min="1" max="1" width="2.90625" style="1" customWidth="1"/>
    <col min="2" max="2" width="25.6328125" style="1" customWidth="1"/>
    <col min="3" max="3" width="11.08984375" style="1" bestFit="1" customWidth="1"/>
    <col min="4" max="4" width="80.90625" style="1" customWidth="1"/>
    <col min="5" max="16384" width="8.90625" style="1"/>
  </cols>
  <sheetData>
    <row r="1" spans="1:4" ht="28" thickBot="1" x14ac:dyDescent="0.45">
      <c r="A1" s="82" t="s">
        <v>22</v>
      </c>
      <c r="B1" s="83"/>
      <c r="C1" s="83"/>
      <c r="D1" s="83"/>
    </row>
    <row r="2" spans="1:4" s="6" customFormat="1" ht="20" thickBot="1" x14ac:dyDescent="0.45">
      <c r="A2" s="2">
        <v>0</v>
      </c>
      <c r="B2" s="13" t="s">
        <v>3</v>
      </c>
      <c r="C2" s="4">
        <f>SUM(C3:C8)</f>
        <v>5375</v>
      </c>
      <c r="D2" s="5" t="s">
        <v>4</v>
      </c>
    </row>
    <row r="3" spans="1:4" s="10" customFormat="1" ht="17.5" thickBot="1" x14ac:dyDescent="0.45">
      <c r="A3" s="14">
        <v>1</v>
      </c>
      <c r="B3" s="15" t="s">
        <v>5</v>
      </c>
      <c r="C3" s="16">
        <v>275</v>
      </c>
      <c r="D3" s="18" t="s">
        <v>34</v>
      </c>
    </row>
    <row r="4" spans="1:4" s="10" customFormat="1" ht="17.5" thickBot="1" x14ac:dyDescent="0.45">
      <c r="A4" s="14">
        <v>2</v>
      </c>
      <c r="B4" s="12" t="s">
        <v>6</v>
      </c>
      <c r="C4" s="17">
        <v>1000</v>
      </c>
      <c r="D4" s="18" t="s">
        <v>25</v>
      </c>
    </row>
    <row r="5" spans="1:4" s="10" customFormat="1" ht="17.5" thickBot="1" x14ac:dyDescent="0.45">
      <c r="A5" s="14">
        <v>3</v>
      </c>
      <c r="B5" s="12" t="s">
        <v>7</v>
      </c>
      <c r="C5" s="17">
        <v>1500</v>
      </c>
      <c r="D5" s="18" t="s">
        <v>30</v>
      </c>
    </row>
    <row r="6" spans="1:4" s="10" customFormat="1" ht="17.5" thickBot="1" x14ac:dyDescent="0.45">
      <c r="A6" s="14">
        <v>4</v>
      </c>
      <c r="B6" s="19" t="s">
        <v>8</v>
      </c>
      <c r="C6" s="20">
        <v>800</v>
      </c>
      <c r="D6" s="18" t="s">
        <v>78</v>
      </c>
    </row>
    <row r="7" spans="1:4" s="10" customFormat="1" ht="17.5" thickBot="1" x14ac:dyDescent="0.45">
      <c r="A7" s="14">
        <v>5</v>
      </c>
      <c r="B7" s="19" t="s">
        <v>9</v>
      </c>
      <c r="C7" s="8">
        <v>600</v>
      </c>
      <c r="D7" s="11" t="s">
        <v>44</v>
      </c>
    </row>
    <row r="8" spans="1:4" ht="17.5" thickBot="1" x14ac:dyDescent="0.45">
      <c r="A8" s="14">
        <v>6</v>
      </c>
      <c r="B8" s="12" t="s">
        <v>38</v>
      </c>
      <c r="C8" s="8">
        <v>1200</v>
      </c>
      <c r="D8" s="18" t="s">
        <v>47</v>
      </c>
    </row>
  </sheetData>
  <mergeCells count="1"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8" sqref="D8"/>
    </sheetView>
  </sheetViews>
  <sheetFormatPr defaultColWidth="8.90625" defaultRowHeight="15.5" x14ac:dyDescent="0.4"/>
  <cols>
    <col min="1" max="1" width="2.90625" style="1" customWidth="1"/>
    <col min="2" max="2" width="25.6328125" style="1" customWidth="1"/>
    <col min="3" max="3" width="11.08984375" style="1" bestFit="1" customWidth="1"/>
    <col min="4" max="4" width="80.90625" style="1" customWidth="1"/>
    <col min="5" max="16384" width="8.90625" style="1"/>
  </cols>
  <sheetData>
    <row r="1" spans="1:4" ht="28" thickBot="1" x14ac:dyDescent="0.45">
      <c r="A1" s="82" t="s">
        <v>10</v>
      </c>
      <c r="B1" s="83"/>
      <c r="C1" s="83"/>
      <c r="D1" s="83"/>
    </row>
    <row r="2" spans="1:4" s="6" customFormat="1" ht="20" thickBot="1" x14ac:dyDescent="0.45">
      <c r="A2" s="2">
        <v>0</v>
      </c>
      <c r="B2" s="3" t="s">
        <v>0</v>
      </c>
      <c r="C2" s="4">
        <f>SUM(C3:C7)</f>
        <v>12350</v>
      </c>
      <c r="D2" s="5" t="s">
        <v>4</v>
      </c>
    </row>
    <row r="3" spans="1:4" ht="17.5" thickBot="1" x14ac:dyDescent="0.45">
      <c r="A3" s="7">
        <v>1</v>
      </c>
      <c r="B3" s="15" t="s">
        <v>5</v>
      </c>
      <c r="C3" s="16">
        <v>350</v>
      </c>
      <c r="D3" s="18" t="s">
        <v>33</v>
      </c>
    </row>
    <row r="4" spans="1:4" ht="17.5" thickBot="1" x14ac:dyDescent="0.45">
      <c r="A4" s="7">
        <v>2</v>
      </c>
      <c r="B4" s="15" t="s">
        <v>11</v>
      </c>
      <c r="C4" s="8">
        <v>2000</v>
      </c>
      <c r="D4" s="18" t="s">
        <v>26</v>
      </c>
    </row>
    <row r="5" spans="1:4" ht="17.5" thickBot="1" x14ac:dyDescent="0.45">
      <c r="A5" s="7">
        <v>3</v>
      </c>
      <c r="B5" s="15" t="s">
        <v>12</v>
      </c>
      <c r="C5" s="8">
        <v>2400</v>
      </c>
      <c r="D5" s="18" t="s">
        <v>27</v>
      </c>
    </row>
    <row r="6" spans="1:4" ht="17.5" thickBot="1" x14ac:dyDescent="0.45">
      <c r="A6" s="7">
        <v>4</v>
      </c>
      <c r="B6" s="15" t="s">
        <v>13</v>
      </c>
      <c r="C6" s="8">
        <v>1600</v>
      </c>
      <c r="D6" s="18" t="s">
        <v>28</v>
      </c>
    </row>
    <row r="7" spans="1:4" s="10" customFormat="1" ht="17.5" thickBot="1" x14ac:dyDescent="0.45">
      <c r="A7" s="7">
        <v>5</v>
      </c>
      <c r="B7" s="15" t="s">
        <v>14</v>
      </c>
      <c r="C7" s="8">
        <v>6000</v>
      </c>
      <c r="D7" s="18" t="s">
        <v>102</v>
      </c>
    </row>
    <row r="9" spans="1:4" x14ac:dyDescent="0.4">
      <c r="D9" s="21"/>
    </row>
    <row r="10" spans="1:4" ht="17" x14ac:dyDescent="0.4">
      <c r="D10" s="22"/>
    </row>
    <row r="11" spans="1:4" x14ac:dyDescent="0.4">
      <c r="D11" s="21"/>
    </row>
  </sheetData>
  <mergeCells count="1"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7" sqref="D7"/>
    </sheetView>
  </sheetViews>
  <sheetFormatPr defaultColWidth="8.90625" defaultRowHeight="15.5" x14ac:dyDescent="0.4"/>
  <cols>
    <col min="1" max="1" width="2.90625" style="1" customWidth="1"/>
    <col min="2" max="2" width="25.6328125" style="1" customWidth="1"/>
    <col min="3" max="3" width="11.08984375" style="1" bestFit="1" customWidth="1"/>
    <col min="4" max="4" width="80.90625" style="1" customWidth="1"/>
    <col min="5" max="16384" width="8.90625" style="1"/>
  </cols>
  <sheetData>
    <row r="1" spans="1:4" ht="28" thickBot="1" x14ac:dyDescent="0.45">
      <c r="A1" s="82" t="s">
        <v>16</v>
      </c>
      <c r="B1" s="83"/>
      <c r="C1" s="83"/>
      <c r="D1" s="83"/>
    </row>
    <row r="2" spans="1:4" s="6" customFormat="1" ht="20" thickBot="1" x14ac:dyDescent="0.45">
      <c r="A2" s="2">
        <v>0</v>
      </c>
      <c r="B2" s="3" t="s">
        <v>0</v>
      </c>
      <c r="C2" s="4">
        <f>SUM(C3:C8)</f>
        <v>7000</v>
      </c>
      <c r="D2" s="5" t="s">
        <v>4</v>
      </c>
    </row>
    <row r="3" spans="1:4" ht="17.5" thickBot="1" x14ac:dyDescent="0.45">
      <c r="A3" s="14">
        <v>1</v>
      </c>
      <c r="B3" s="19" t="s">
        <v>5</v>
      </c>
      <c r="C3" s="16">
        <v>450</v>
      </c>
      <c r="D3" s="11" t="s">
        <v>32</v>
      </c>
    </row>
    <row r="4" spans="1:4" ht="17.5" thickBot="1" x14ac:dyDescent="0.45">
      <c r="A4" s="14">
        <v>2</v>
      </c>
      <c r="B4" s="15" t="s">
        <v>17</v>
      </c>
      <c r="C4" s="16">
        <v>2300</v>
      </c>
      <c r="D4" s="23" t="s">
        <v>79</v>
      </c>
    </row>
    <row r="5" spans="1:4" ht="17.5" thickBot="1" x14ac:dyDescent="0.45">
      <c r="A5" s="14">
        <v>3</v>
      </c>
      <c r="B5" s="12" t="s">
        <v>18</v>
      </c>
      <c r="C5" s="16">
        <v>500</v>
      </c>
      <c r="D5" s="24" t="s">
        <v>37</v>
      </c>
    </row>
    <row r="6" spans="1:4" ht="17.5" thickBot="1" x14ac:dyDescent="0.45">
      <c r="A6" s="14">
        <v>4</v>
      </c>
      <c r="B6" s="19" t="s">
        <v>19</v>
      </c>
      <c r="C6" s="16">
        <v>500</v>
      </c>
      <c r="D6" s="11" t="s">
        <v>20</v>
      </c>
    </row>
    <row r="7" spans="1:4" ht="17.5" thickBot="1" x14ac:dyDescent="0.45">
      <c r="A7" s="14">
        <v>5</v>
      </c>
      <c r="B7" s="19" t="s">
        <v>21</v>
      </c>
      <c r="C7" s="16">
        <v>2050</v>
      </c>
      <c r="D7" s="11" t="s">
        <v>117</v>
      </c>
    </row>
    <row r="8" spans="1:4" ht="17.5" thickBot="1" x14ac:dyDescent="0.45">
      <c r="A8" s="14">
        <v>6</v>
      </c>
      <c r="B8" s="12" t="s">
        <v>38</v>
      </c>
      <c r="C8" s="16">
        <v>1200</v>
      </c>
      <c r="D8" s="18" t="s">
        <v>47</v>
      </c>
    </row>
  </sheetData>
  <mergeCells count="1"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>
      <selection activeCell="C14" sqref="C14"/>
    </sheetView>
  </sheetViews>
  <sheetFormatPr defaultColWidth="8.90625" defaultRowHeight="15.5" x14ac:dyDescent="0.4"/>
  <cols>
    <col min="1" max="1" width="3.453125" style="1" customWidth="1"/>
    <col min="2" max="2" width="25.6328125" style="1" customWidth="1"/>
    <col min="3" max="3" width="10.6328125" style="58" customWidth="1"/>
    <col min="4" max="4" width="82.26953125" style="1" customWidth="1"/>
    <col min="5" max="16384" width="8.90625" style="1"/>
  </cols>
  <sheetData>
    <row r="1" spans="1:12" ht="28" thickBot="1" x14ac:dyDescent="0.45">
      <c r="A1" s="82" t="s">
        <v>109</v>
      </c>
      <c r="B1" s="82"/>
      <c r="C1" s="82"/>
      <c r="D1" s="82"/>
    </row>
    <row r="2" spans="1:12" s="6" customFormat="1" ht="20" thickBot="1" x14ac:dyDescent="0.45">
      <c r="A2" s="2">
        <v>0</v>
      </c>
      <c r="B2" s="3" t="s">
        <v>0</v>
      </c>
      <c r="C2" s="57">
        <f>SUM(C3:C11)</f>
        <v>149675</v>
      </c>
      <c r="D2" s="5" t="s">
        <v>110</v>
      </c>
    </row>
    <row r="3" spans="1:12" ht="17.5" thickBot="1" x14ac:dyDescent="0.45">
      <c r="A3" s="14">
        <v>1</v>
      </c>
      <c r="B3" s="15" t="s">
        <v>5</v>
      </c>
      <c r="C3" s="16">
        <v>475</v>
      </c>
      <c r="D3" s="23" t="s">
        <v>116</v>
      </c>
    </row>
    <row r="4" spans="1:12" ht="17.5" thickBot="1" x14ac:dyDescent="0.45">
      <c r="A4" s="14">
        <v>2</v>
      </c>
      <c r="B4" s="12" t="s">
        <v>111</v>
      </c>
      <c r="C4" s="16">
        <v>1500</v>
      </c>
      <c r="D4" s="24" t="s">
        <v>127</v>
      </c>
    </row>
    <row r="5" spans="1:12" ht="17.5" thickBot="1" x14ac:dyDescent="0.45">
      <c r="A5" s="14">
        <v>3</v>
      </c>
      <c r="B5" s="19" t="s">
        <v>124</v>
      </c>
      <c r="C5" s="16">
        <v>70000</v>
      </c>
      <c r="D5" s="11" t="s">
        <v>125</v>
      </c>
    </row>
    <row r="6" spans="1:12" ht="17.5" thickBot="1" x14ac:dyDescent="0.45">
      <c r="A6" s="14">
        <v>4</v>
      </c>
      <c r="B6" s="19" t="s">
        <v>123</v>
      </c>
      <c r="C6" s="16">
        <v>60000</v>
      </c>
      <c r="D6" s="11" t="s">
        <v>126</v>
      </c>
    </row>
    <row r="7" spans="1:12" ht="17.5" thickBot="1" x14ac:dyDescent="0.45">
      <c r="A7" s="14">
        <v>5</v>
      </c>
      <c r="B7" s="15" t="s">
        <v>12</v>
      </c>
      <c r="C7" s="16">
        <v>2000</v>
      </c>
      <c r="D7" s="23" t="s">
        <v>122</v>
      </c>
    </row>
    <row r="8" spans="1:12" ht="17.5" thickBot="1" x14ac:dyDescent="0.45">
      <c r="A8" s="14">
        <v>6</v>
      </c>
      <c r="B8" s="12" t="s">
        <v>112</v>
      </c>
      <c r="C8" s="16">
        <v>7200</v>
      </c>
      <c r="D8" s="61" t="s">
        <v>121</v>
      </c>
    </row>
    <row r="9" spans="1:12" ht="17.5" thickBot="1" x14ac:dyDescent="0.45">
      <c r="A9" s="14">
        <v>7</v>
      </c>
      <c r="B9" s="19" t="s">
        <v>113</v>
      </c>
      <c r="C9" s="16">
        <v>500</v>
      </c>
      <c r="D9" s="11" t="s">
        <v>119</v>
      </c>
    </row>
    <row r="10" spans="1:12" ht="17.5" thickBot="1" x14ac:dyDescent="0.45">
      <c r="A10" s="14">
        <v>8</v>
      </c>
      <c r="B10" s="19" t="s">
        <v>114</v>
      </c>
      <c r="C10" s="16">
        <v>1000</v>
      </c>
      <c r="D10" s="11" t="s">
        <v>118</v>
      </c>
    </row>
    <row r="11" spans="1:12" s="19" customFormat="1" ht="17.5" thickBot="1" x14ac:dyDescent="0.45">
      <c r="A11" s="14">
        <v>9</v>
      </c>
      <c r="B11" s="60" t="s">
        <v>115</v>
      </c>
      <c r="C11" s="16">
        <v>7000</v>
      </c>
      <c r="D11" s="11" t="s">
        <v>120</v>
      </c>
      <c r="E11" s="59"/>
      <c r="F11" s="59"/>
      <c r="G11" s="59"/>
      <c r="H11" s="59"/>
      <c r="I11" s="59"/>
      <c r="J11" s="59"/>
      <c r="K11" s="59"/>
      <c r="L11" s="59"/>
    </row>
  </sheetData>
  <mergeCells count="1"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總表</vt:lpstr>
      <vt:lpstr>103學年度結算</vt:lpstr>
      <vt:lpstr>P&amp;VP</vt:lpstr>
      <vt:lpstr>SCORE</vt:lpstr>
      <vt:lpstr>SCOPE</vt:lpstr>
      <vt:lpstr>SCORA</vt:lpstr>
      <vt:lpstr>SCOME</vt:lpstr>
      <vt:lpstr>SCOPH</vt:lpstr>
      <vt:lpstr>CCRD</vt:lpstr>
      <vt:lpstr>SCORP</vt:lpstr>
      <vt:lpstr>AMSA</vt:lpstr>
      <vt:lpstr>IENA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黃嬿蓉</dc:creator>
  <cp:lastModifiedBy>Windows 使用者</cp:lastModifiedBy>
  <dcterms:created xsi:type="dcterms:W3CDTF">2013-09-16T16:51:38Z</dcterms:created>
  <dcterms:modified xsi:type="dcterms:W3CDTF">2017-04-27T15:27:08Z</dcterms:modified>
</cp:coreProperties>
</file>